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Лист1!$15:$19</definedName>
  </definedNames>
  <calcPr calcId="145621"/>
</workbook>
</file>

<file path=xl/calcChain.xml><?xml version="1.0" encoding="utf-8"?>
<calcChain xmlns="http://schemas.openxmlformats.org/spreadsheetml/2006/main">
  <c r="H46" i="1" l="1"/>
  <c r="F38" i="1" l="1"/>
  <c r="F42" i="1"/>
  <c r="F43" i="1"/>
  <c r="F50" i="1"/>
  <c r="F52" i="1"/>
  <c r="F70" i="1"/>
  <c r="F71" i="1"/>
  <c r="F72" i="1"/>
  <c r="F73" i="1"/>
  <c r="F75" i="1"/>
  <c r="F81" i="1"/>
  <c r="F80" i="1"/>
  <c r="J25" i="1"/>
  <c r="I25" i="1"/>
  <c r="H83" i="1"/>
  <c r="H79" i="1"/>
  <c r="H78" i="1"/>
  <c r="H33" i="1"/>
  <c r="H29" i="1"/>
  <c r="H25" i="1"/>
  <c r="H20" i="1"/>
  <c r="G55" i="1"/>
  <c r="I55" i="1"/>
  <c r="J55" i="1"/>
  <c r="J54" i="1" s="1"/>
  <c r="G46" i="1"/>
  <c r="I46" i="1"/>
  <c r="J46" i="1"/>
  <c r="F25" i="1"/>
  <c r="G25" i="1"/>
  <c r="G79" i="1"/>
  <c r="J33" i="1"/>
  <c r="I33" i="1"/>
  <c r="G33" i="1"/>
  <c r="F33" i="1" l="1"/>
  <c r="I54" i="1"/>
  <c r="F69" i="1"/>
  <c r="H67" i="1"/>
  <c r="F67" i="1" s="1"/>
  <c r="H65" i="1"/>
  <c r="F65" i="1" s="1"/>
  <c r="H62" i="1"/>
  <c r="F62" i="1" s="1"/>
  <c r="H59" i="1"/>
  <c r="F59" i="1" s="1"/>
  <c r="H56" i="1"/>
  <c r="H55" i="1" l="1"/>
  <c r="F55" i="1" s="1"/>
  <c r="F56" i="1"/>
  <c r="G54" i="1"/>
  <c r="F48" i="1"/>
  <c r="F47" i="1"/>
  <c r="H54" i="1" l="1"/>
  <c r="S25" i="1"/>
  <c r="S20" i="1"/>
  <c r="R25" i="1"/>
  <c r="R20" i="1" s="1"/>
  <c r="Q25" i="1"/>
  <c r="S79" i="1"/>
  <c r="H45" i="1" l="1"/>
  <c r="H32" i="1" s="1"/>
  <c r="H90" i="1" s="1"/>
  <c r="M29" i="1"/>
  <c r="R33" i="1"/>
  <c r="Q33" i="1"/>
  <c r="L33" i="1"/>
  <c r="R55" i="1"/>
  <c r="Q55" i="1"/>
  <c r="Q54" i="1" s="1"/>
  <c r="S83" i="1" l="1"/>
  <c r="R83" i="1"/>
  <c r="Q83" i="1"/>
  <c r="R54" i="1"/>
  <c r="R46" i="1"/>
  <c r="Q46" i="1"/>
  <c r="R29" i="1"/>
  <c r="Q29" i="1"/>
  <c r="R45" i="1" l="1"/>
  <c r="R32" i="1" s="1"/>
  <c r="R90" i="1" s="1"/>
  <c r="Q45" i="1"/>
  <c r="Q32" i="1" s="1"/>
  <c r="S55" i="1" l="1"/>
  <c r="S54" i="1" s="1"/>
  <c r="P25" i="1" l="1"/>
  <c r="P20" i="1" s="1"/>
  <c r="O25" i="1"/>
  <c r="O20" i="1" s="1"/>
  <c r="N25" i="1"/>
  <c r="N20" i="1" s="1"/>
  <c r="M25" i="1"/>
  <c r="M20" i="1" s="1"/>
  <c r="L25" i="1"/>
  <c r="L20" i="1" s="1"/>
  <c r="J79" i="1" l="1"/>
  <c r="J83" i="1"/>
  <c r="I20" i="1"/>
  <c r="J20" i="1"/>
  <c r="G83" i="1"/>
  <c r="G45" i="1" s="1"/>
  <c r="G32" i="1" s="1"/>
  <c r="F78" i="1"/>
  <c r="G29" i="1"/>
  <c r="G20" i="1"/>
  <c r="I83" i="1"/>
  <c r="I79" i="1"/>
  <c r="K29" i="1"/>
  <c r="I29" i="1"/>
  <c r="J29" i="1"/>
  <c r="K20" i="1"/>
  <c r="O29" i="1"/>
  <c r="N29" i="1"/>
  <c r="L29" i="1"/>
  <c r="M33" i="1"/>
  <c r="N33" i="1"/>
  <c r="O33" i="1"/>
  <c r="L83" i="1"/>
  <c r="O83" i="1"/>
  <c r="P83" i="1"/>
  <c r="L55" i="1"/>
  <c r="L54" i="1" s="1"/>
  <c r="M55" i="1"/>
  <c r="M54" i="1" s="1"/>
  <c r="N55" i="1"/>
  <c r="N54" i="1" s="1"/>
  <c r="O55" i="1"/>
  <c r="O54" i="1" s="1"/>
  <c r="P55" i="1"/>
  <c r="P54" i="1" s="1"/>
  <c r="L46" i="1"/>
  <c r="M46" i="1"/>
  <c r="N46" i="1"/>
  <c r="O46" i="1"/>
  <c r="S46" i="1"/>
  <c r="S45" i="1" s="1"/>
  <c r="P46" i="1"/>
  <c r="P33" i="1"/>
  <c r="P29" i="1"/>
  <c r="S29" i="1"/>
  <c r="S33" i="1"/>
  <c r="N83" i="1"/>
  <c r="M83" i="1"/>
  <c r="I32" i="1" l="1"/>
  <c r="I90" i="1" s="1"/>
  <c r="I45" i="1"/>
  <c r="J45" i="1"/>
  <c r="J32" i="1"/>
  <c r="J90" i="1" s="1"/>
  <c r="G90" i="1"/>
  <c r="S32" i="1"/>
  <c r="S90" i="1" s="1"/>
  <c r="P45" i="1"/>
  <c r="F29" i="1"/>
  <c r="F46" i="1"/>
  <c r="F83" i="1"/>
  <c r="M45" i="1"/>
  <c r="N45" i="1"/>
  <c r="O45" i="1"/>
  <c r="O32" i="1" s="1"/>
  <c r="F20" i="1"/>
  <c r="L45" i="1"/>
  <c r="L32" i="1" s="1"/>
  <c r="O90" i="1" l="1"/>
  <c r="M32" i="1"/>
  <c r="M90" i="1" s="1"/>
  <c r="N32" i="1"/>
  <c r="N90" i="1" s="1"/>
  <c r="P32" i="1"/>
  <c r="P90" i="1" s="1"/>
  <c r="F54" i="1"/>
  <c r="F45" i="1" s="1"/>
  <c r="F32" i="1" s="1"/>
  <c r="F90" i="1" s="1"/>
  <c r="L90" i="1"/>
  <c r="Q90" i="1"/>
</calcChain>
</file>

<file path=xl/sharedStrings.xml><?xml version="1.0" encoding="utf-8"?>
<sst xmlns="http://schemas.openxmlformats.org/spreadsheetml/2006/main" count="345" uniqueCount="236">
  <si>
    <t xml:space="preserve">УЧЕБНЫЙ ПЛАН </t>
  </si>
  <si>
    <t>программы подготовки специалистов среднего звена</t>
  </si>
  <si>
    <t>БУ "Нижневартовский медицинский колледж"</t>
  </si>
  <si>
    <t xml:space="preserve">        по специальности среднего професссионального образования  </t>
  </si>
  <si>
    <t>34.02.01 "Сестринское дело"</t>
  </si>
  <si>
    <t>Квалификация: медицинская сестра/медицинский брат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</si>
  <si>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</si>
  <si>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</si>
  <si>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</si>
  <si>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</si>
  <si>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>Максимальная</t>
  </si>
  <si>
    <t>Самостоятельная</t>
  </si>
  <si>
    <t>Обязательная аудиторная</t>
  </si>
  <si>
    <t>Всего занятий</t>
  </si>
  <si>
    <t>в т.ч.</t>
  </si>
  <si>
    <t>Лекций</t>
  </si>
  <si>
    <t>Лаб. и практ. занятий, вкл.семинары</t>
  </si>
  <si>
    <t>Курсовых работ</t>
  </si>
  <si>
    <t xml:space="preserve">Распределение обязательной нагрузки по курсам и семестрам         (час. в семестр)     
</t>
  </si>
  <si>
    <t>I курс</t>
  </si>
  <si>
    <t>II курс</t>
  </si>
  <si>
    <t>III курс</t>
  </si>
  <si>
    <t>ОГСЭ.01</t>
  </si>
  <si>
    <t>ОГСЭ.02</t>
  </si>
  <si>
    <t>ОГСЭ.03</t>
  </si>
  <si>
    <t>ОГСЭ.04</t>
  </si>
  <si>
    <t>ОГСЭ.06</t>
  </si>
  <si>
    <t>ОГСЭ.07</t>
  </si>
  <si>
    <t>ОГСЭ.00</t>
  </si>
  <si>
    <t>Общий гуманитарный и социально-экономический цикл</t>
  </si>
  <si>
    <t>Основы философии</t>
  </si>
  <si>
    <t>История</t>
  </si>
  <si>
    <t>Иностранный язык</t>
  </si>
  <si>
    <t>Физическая культура</t>
  </si>
  <si>
    <t>Вариативная часть</t>
  </si>
  <si>
    <t>Языковая грамотность и культура речи в профессиональной деятельности</t>
  </si>
  <si>
    <t>Основы финансовой грамотности</t>
  </si>
  <si>
    <t>Математический и общий естественнонаучный цикл</t>
  </si>
  <si>
    <t>Математика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</si>
  <si>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</si>
  <si>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</si>
  <si>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</si>
  <si>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Основы латинского языка с медицинской терминологией</t>
  </si>
  <si>
    <t>Анатомия и физиология человека</t>
  </si>
  <si>
    <t>Основы патологии</t>
  </si>
  <si>
    <t>Генетика человека с основами медицинской генетики</t>
  </si>
  <si>
    <t>Гигиена и экология человека</t>
  </si>
  <si>
    <t>Основы микробиологии и иммунологии</t>
  </si>
  <si>
    <t>Фармакология</t>
  </si>
  <si>
    <t>Общественное здоровье и здравоохранение</t>
  </si>
  <si>
    <t>Психология</t>
  </si>
  <si>
    <t>Правовое обеспечение профессиональной деятельности</t>
  </si>
  <si>
    <t>Безопасность жизнедеятельности</t>
  </si>
  <si>
    <t>Методика исследовательской работы</t>
  </si>
  <si>
    <t>Профессиональные модули</t>
  </si>
  <si>
    <t>Проведение профилактических мероприятий</t>
  </si>
  <si>
    <t>Здоровый человек и его окружение (мужчина + женщина)</t>
  </si>
  <si>
    <t>Здоровый человек и его окружение (здоровый ребенок)</t>
  </si>
  <si>
    <t>Основы профилактики</t>
  </si>
  <si>
    <t>Иммунопрофилактика (вакцинация)</t>
  </si>
  <si>
    <t>Сестринское дело в системе первичной медико-санитарной помощи</t>
  </si>
  <si>
    <t>Участие в лечебно-диагностическом и реабилитационном процессах</t>
  </si>
  <si>
    <t>Сестринский уход при различных заболеваниях и состояниях</t>
  </si>
  <si>
    <t>Проведение сестринского ухода в терапии</t>
  </si>
  <si>
    <t xml:space="preserve">Проведение сестринского ухода в педиатрии </t>
  </si>
  <si>
    <t>Проведение сестринского ухода в хирургии</t>
  </si>
  <si>
    <t>Проведение сестринского  ухода при инфекционных заболеваниях</t>
  </si>
  <si>
    <t>Проведение сестринского ухода во фтизиатрии</t>
  </si>
  <si>
    <t>Проведение сестринского ухода в акушерстве и гинекологии</t>
  </si>
  <si>
    <t>Проведение сестринского ухода в невропатологии</t>
  </si>
  <si>
    <t>Проведение сестринского ухода в психиатрии</t>
  </si>
  <si>
    <t>Проведение сестринского ухода в офтальмологии</t>
  </si>
  <si>
    <t>Проведение сестринского ухода в дерматовенерологии</t>
  </si>
  <si>
    <t>Проведение сестринского ухода в оториноларингологии</t>
  </si>
  <si>
    <t>Проведение сестринского дела в гериатрии</t>
  </si>
  <si>
    <t>Участие медицинской сестры  в паллиативной помощи</t>
  </si>
  <si>
    <t>Основы реабилитации</t>
  </si>
  <si>
    <t>Оказание доврачебной медицинской помощи при неотложных экстремальных состояниях</t>
  </si>
  <si>
    <t>Основы реаниматологии</t>
  </si>
  <si>
    <t>Медицина катастроф</t>
  </si>
  <si>
    <t xml:space="preserve">Выполнение работ по профессии младшая медицинская сестра </t>
  </si>
  <si>
    <t>Теория и практика сестринского дела</t>
  </si>
  <si>
    <t>Организация безопасной среды для пациентов и персонала</t>
  </si>
  <si>
    <t>Решение проблем пациента путем сестринского ухода. Технология оказания медицинских услуг</t>
  </si>
  <si>
    <t>ВСЕГО</t>
  </si>
  <si>
    <t>Учебная практика, производственная практика</t>
  </si>
  <si>
    <t>Преддипломная практика</t>
  </si>
  <si>
    <t>Государственная итоговая аттестация</t>
  </si>
  <si>
    <t>ЕН. 00</t>
  </si>
  <si>
    <t>ЕН. 01</t>
  </si>
  <si>
    <t>ЕН. 02</t>
  </si>
  <si>
    <t>П.00</t>
  </si>
  <si>
    <t>ОП.00</t>
  </si>
  <si>
    <t>ОП. 01</t>
  </si>
  <si>
    <t>ОП. 02</t>
  </si>
  <si>
    <t>ОП. 03</t>
  </si>
  <si>
    <t>ОП. 04</t>
  </si>
  <si>
    <t>ОП. 05</t>
  </si>
  <si>
    <t>ОП. 06</t>
  </si>
  <si>
    <t>ОП. 07</t>
  </si>
  <si>
    <t>ОП. 08</t>
  </si>
  <si>
    <t>ОП. 09</t>
  </si>
  <si>
    <t>ОП. 10</t>
  </si>
  <si>
    <t>ОП. 11</t>
  </si>
  <si>
    <t>ПМ.00</t>
  </si>
  <si>
    <t>ПМ. 01</t>
  </si>
  <si>
    <t>МДК 01.01Р1</t>
  </si>
  <si>
    <t>МДК 01.01Р2</t>
  </si>
  <si>
    <t>УП МДК 01.01 Р2</t>
  </si>
  <si>
    <t>МДК 01.02</t>
  </si>
  <si>
    <t>МДК 01.03</t>
  </si>
  <si>
    <t>МДК 01.02 Р1</t>
  </si>
  <si>
    <t>ПП МДК 01.03</t>
  </si>
  <si>
    <t>ПМ 02</t>
  </si>
  <si>
    <t>МДК 02.01</t>
  </si>
  <si>
    <t>МДК 02.01 Р 1</t>
  </si>
  <si>
    <t>УП МДК 02.01.Р1</t>
  </si>
  <si>
    <t>ПП МДК 02.01.Р1</t>
  </si>
  <si>
    <t>МДК 02.01 Р 2</t>
  </si>
  <si>
    <t>УП МДК 02.01 Р2</t>
  </si>
  <si>
    <t>ПП МДК 02.01Р 2</t>
  </si>
  <si>
    <t xml:space="preserve">МДК 02.01Р 3 </t>
  </si>
  <si>
    <t>УП МДК 02.01 Р 3</t>
  </si>
  <si>
    <t>ПП МДК 02.01 Р 3</t>
  </si>
  <si>
    <t xml:space="preserve">МДК 02.01 Р 4 </t>
  </si>
  <si>
    <t xml:space="preserve">ПП МДК 02.01 Р 4 </t>
  </si>
  <si>
    <t>МДК 02.01 Р 5</t>
  </si>
  <si>
    <t>МДК 02.01 Р 6</t>
  </si>
  <si>
    <t>МДК 02.01 Р 7</t>
  </si>
  <si>
    <t>МДК 02.01 Р 8</t>
  </si>
  <si>
    <t>МДК 02.01 Р 9</t>
  </si>
  <si>
    <t>МДК 02.01 Р 10</t>
  </si>
  <si>
    <t>МДК 02.01 Р 11</t>
  </si>
  <si>
    <t>МДК 02.01 Р 12</t>
  </si>
  <si>
    <t>МДК 02.01 Р 13</t>
  </si>
  <si>
    <t>УП МДК 02.01 Р13</t>
  </si>
  <si>
    <t>ПП МДК 02.01 Р 13</t>
  </si>
  <si>
    <t xml:space="preserve">МДК 02.02 </t>
  </si>
  <si>
    <t>ПМ 03</t>
  </si>
  <si>
    <t xml:space="preserve"> МДК 03.01</t>
  </si>
  <si>
    <t xml:space="preserve"> МДК 03.02</t>
  </si>
  <si>
    <t>УП МДК 03.02</t>
  </si>
  <si>
    <t>ПМ 04</t>
  </si>
  <si>
    <t>МДК 04.01</t>
  </si>
  <si>
    <t>МДК 04.02</t>
  </si>
  <si>
    <t>ПП МДК 04.02</t>
  </si>
  <si>
    <t xml:space="preserve">МДК 04.03 </t>
  </si>
  <si>
    <t>УП МДК 04.03</t>
  </si>
  <si>
    <t>ПП МДК 04.03</t>
  </si>
  <si>
    <t>1 неделя</t>
  </si>
  <si>
    <t>3 недели</t>
  </si>
  <si>
    <t>2 недели</t>
  </si>
  <si>
    <t>23 недели</t>
  </si>
  <si>
    <t>ПДП</t>
  </si>
  <si>
    <t>4 нед.</t>
  </si>
  <si>
    <t>ГИА</t>
  </si>
  <si>
    <t>6 нед.</t>
  </si>
  <si>
    <t>Консультациипо 4 часа на одного обучающегося на каждый учебный год</t>
  </si>
  <si>
    <t>Всего</t>
  </si>
  <si>
    <t>дисциплин и МДК</t>
  </si>
  <si>
    <t>Государственная итоговая аттестация - 6 недель</t>
  </si>
  <si>
    <t>0</t>
  </si>
  <si>
    <t>1. Программа базовой подготовки</t>
  </si>
  <si>
    <t>1.1. Выполнение выпускной квалификационной  работы (ВКР) - 4 недели</t>
  </si>
  <si>
    <t>1.2. Защита выпускной квалификационной работы 2 недели</t>
  </si>
  <si>
    <t>экзаменов</t>
  </si>
  <si>
    <t>2</t>
  </si>
  <si>
    <t>1</t>
  </si>
  <si>
    <t>дифф.зачетов</t>
  </si>
  <si>
    <t>3</t>
  </si>
  <si>
    <t>зачетов</t>
  </si>
  <si>
    <t>13</t>
  </si>
  <si>
    <t xml:space="preserve">*ДЗ/З*/Э* -  комплексный </t>
  </si>
  <si>
    <t xml:space="preserve">* ДЗ/*З - не входит в общее количество зачетов и часов   
</t>
  </si>
  <si>
    <t>Форма обучения – очно-заочная</t>
  </si>
  <si>
    <t xml:space="preserve">Нормативный срок обучения – 3 года и 10 мес.
</t>
  </si>
  <si>
    <t>базовой подготовки (2020-2024 гг.)</t>
  </si>
  <si>
    <t>1 сем.             17,5            недель
280 ч.</t>
  </si>
  <si>
    <t>2 сем.        23  недели
368 ч.</t>
  </si>
  <si>
    <t>3 сем.         17  недель 272 ч.</t>
  </si>
  <si>
    <t>4 сем.      23          недели
368 ч.</t>
  </si>
  <si>
    <t>5 сем.    17  недель
272 ч.</t>
  </si>
  <si>
    <t>6 сем.    23  недель
368 ч.</t>
  </si>
  <si>
    <t>7 сем.  16,5 недель
264 ч.</t>
  </si>
  <si>
    <t>8 сем.           12              недель
192 ч.</t>
  </si>
  <si>
    <t>зачет</t>
  </si>
  <si>
    <t>экзамен</t>
  </si>
  <si>
    <t>дифференцированный зачет</t>
  </si>
  <si>
    <t>Э кв - 3</t>
  </si>
  <si>
    <t>Э кв - 2</t>
  </si>
  <si>
    <t>ОГСЭ.05</t>
  </si>
  <si>
    <t>Э- 2</t>
  </si>
  <si>
    <t>ДЗ - 8</t>
  </si>
  <si>
    <t>З,З,З,З,З,З,З,З.</t>
  </si>
  <si>
    <t>З - 4</t>
  </si>
  <si>
    <t>З - 7</t>
  </si>
  <si>
    <t>З - 2</t>
  </si>
  <si>
    <t>З - 1</t>
  </si>
  <si>
    <t>ДЗ - 1</t>
  </si>
  <si>
    <t>ДЗ - 2</t>
  </si>
  <si>
    <t>ДЗ* - 3</t>
  </si>
  <si>
    <t>ДЗ - 4</t>
  </si>
  <si>
    <t>З - 3</t>
  </si>
  <si>
    <t xml:space="preserve">З - 7 </t>
  </si>
  <si>
    <t>ДЗ - 3</t>
  </si>
  <si>
    <t>*ДЗ - 3</t>
  </si>
  <si>
    <t>ДЗ - 5</t>
  </si>
  <si>
    <t>*ДЗ - 5</t>
  </si>
  <si>
    <t xml:space="preserve">Э - 6 </t>
  </si>
  <si>
    <t>ДЗ - 6</t>
  </si>
  <si>
    <t>*ДЗ - 6</t>
  </si>
  <si>
    <t>*ДЗ - 7</t>
  </si>
  <si>
    <t>*ДЗ - 4</t>
  </si>
  <si>
    <t>Э кв - 8</t>
  </si>
  <si>
    <t>Экв - 8</t>
  </si>
  <si>
    <t>Дз - 8</t>
  </si>
  <si>
    <t xml:space="preserve">ДЗ -8 </t>
  </si>
  <si>
    <t>*ДЗ - 2</t>
  </si>
  <si>
    <t>10</t>
  </si>
  <si>
    <t>12</t>
  </si>
  <si>
    <t>9</t>
  </si>
  <si>
    <t>6</t>
  </si>
  <si>
    <t>ДЗ* - 4</t>
  </si>
  <si>
    <t>ДЗ - 7</t>
  </si>
  <si>
    <t>ДЗ*  - 4</t>
  </si>
  <si>
    <t>ДЗ  - 2</t>
  </si>
  <si>
    <t>4</t>
  </si>
  <si>
    <t>производст.практики (недели)</t>
  </si>
  <si>
    <t>преддипл.практика (недели)</t>
  </si>
  <si>
    <t>учебной практики (недели)</t>
  </si>
  <si>
    <t>7</t>
  </si>
  <si>
    <t xml:space="preserve">Э -7 </t>
  </si>
  <si>
    <t>*ДЗ - 5; 7</t>
  </si>
  <si>
    <t>IV курс</t>
  </si>
  <si>
    <t>ДЗ*- 2</t>
  </si>
  <si>
    <t>Извлечение из образовательной программы ППССЗ                                                                        утв. пр.  №  153  -у от "03 "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</si>
</sst>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7" xfId="0" applyFont="1" applyBorder="1"/>
    <xf numFmtId="0" fontId="2" fillId="0" borderId="12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2" fillId="0" borderId="1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/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5" xfId="0" applyBorder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2" xfId="0" applyFont="1" applyBorder="1" applyAlignment="1">
      <alignment horizontal="center" textRotation="90" wrapText="1"/>
    </xf>
    <xf numFmtId="0" fontId="3" fillId="0" borderId="16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4" fillId="2" borderId="6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/>
    <xf numFmtId="0" fontId="5" fillId="2" borderId="14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12" xfId="0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vertical="center"/>
    </xf>
    <xf numFmtId="0" fontId="4" fillId="2" borderId="36" xfId="0" applyFont="1" applyFill="1" applyBorder="1" applyAlignment="1"/>
    <xf numFmtId="0" fontId="4" fillId="2" borderId="32" xfId="0" applyFont="1" applyFill="1" applyBorder="1" applyAlignment="1"/>
    <xf numFmtId="0" fontId="5" fillId="2" borderId="36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0" fontId="0" fillId="0" borderId="36" xfId="0" applyBorder="1" applyAlignment="1"/>
    <xf numFmtId="0" fontId="0" fillId="0" borderId="32" xfId="0" applyBorder="1" applyAlignment="1"/>
    <xf numFmtId="0" fontId="4" fillId="2" borderId="36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8" xfId="0" applyFont="1" applyFill="1" applyBorder="1" applyAlignment="1"/>
    <xf numFmtId="0" fontId="6" fillId="2" borderId="39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13" xfId="0" applyFont="1" applyFill="1" applyBorder="1"/>
    <xf numFmtId="49" fontId="6" fillId="2" borderId="46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50" xfId="0" applyFont="1" applyBorder="1" applyAlignment="1">
      <alignment horizontal="center" textRotation="90" wrapText="1"/>
    </xf>
    <xf numFmtId="0" fontId="1" fillId="0" borderId="0" xfId="0" applyFont="1" applyAlignment="1">
      <alignment horizontal="left" vertical="top" wrapText="1"/>
    </xf>
    <xf numFmtId="0" fontId="2" fillId="0" borderId="27" xfId="0" applyFont="1" applyBorder="1"/>
    <xf numFmtId="0" fontId="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26" xfId="0" applyFont="1" applyFill="1" applyBorder="1"/>
    <xf numFmtId="0" fontId="6" fillId="2" borderId="27" xfId="0" applyFont="1" applyFill="1" applyBorder="1" applyAlignment="1">
      <alignment wrapText="1"/>
    </xf>
    <xf numFmtId="0" fontId="6" fillId="2" borderId="28" xfId="0" applyFont="1" applyFill="1" applyBorder="1"/>
    <xf numFmtId="49" fontId="6" fillId="2" borderId="58" xfId="0" applyNumberFormat="1" applyFont="1" applyFill="1" applyBorder="1" applyAlignment="1">
      <alignment horizontal="center" vertical="center" wrapText="1"/>
    </xf>
    <xf numFmtId="49" fontId="6" fillId="2" borderId="27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textRotation="90" wrapText="1"/>
    </xf>
    <xf numFmtId="0" fontId="1" fillId="0" borderId="31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/>
    <xf numFmtId="0" fontId="0" fillId="0" borderId="1" xfId="0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1" fillId="2" borderId="2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/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/>
    <xf numFmtId="0" fontId="0" fillId="2" borderId="46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6" xfId="0" applyFont="1" applyFill="1" applyBorder="1"/>
    <xf numFmtId="0" fontId="2" fillId="2" borderId="1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0" fillId="2" borderId="23" xfId="0" applyFill="1" applyBorder="1"/>
    <xf numFmtId="0" fontId="2" fillId="2" borderId="2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64" xfId="0" applyFill="1" applyBorder="1"/>
    <xf numFmtId="0" fontId="2" fillId="2" borderId="20" xfId="0" applyFont="1" applyFill="1" applyBorder="1" applyAlignment="1">
      <alignment vertical="center"/>
    </xf>
    <xf numFmtId="0" fontId="1" fillId="2" borderId="20" xfId="0" applyFont="1" applyFill="1" applyBorder="1"/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49" fontId="6" fillId="2" borderId="55" xfId="0" applyNumberFormat="1" applyFont="1" applyFill="1" applyBorder="1" applyAlignment="1">
      <alignment horizontal="center" vertical="center" wrapText="1"/>
    </xf>
    <xf numFmtId="49" fontId="6" fillId="2" borderId="56" xfId="0" applyNumberFormat="1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textRotation="90" wrapText="1"/>
    </xf>
    <xf numFmtId="0" fontId="5" fillId="2" borderId="31" xfId="0" applyFont="1" applyFill="1" applyBorder="1" applyAlignment="1">
      <alignment horizontal="center" vertical="center" textRotation="90" wrapText="1"/>
    </xf>
    <xf numFmtId="0" fontId="5" fillId="2" borderId="42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48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8" fillId="2" borderId="49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33" xfId="0" applyFont="1" applyFill="1" applyBorder="1" applyAlignment="1">
      <alignment horizontal="left" vertical="center" wrapText="1"/>
    </xf>
    <xf numFmtId="0" fontId="8" fillId="2" borderId="48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/>
    </xf>
    <xf numFmtId="0" fontId="8" fillId="2" borderId="53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6"/>
  <sheetViews>
    <sheetView tabSelected="1" zoomScale="70" zoomScaleNormal="70" zoomScaleSheetLayoutView="80" workbookViewId="0">
      <selection activeCell="B87" sqref="B87"/>
    </sheetView>
  </sheetViews>
  <sheetFormatPr defaultRowHeight="15" x14ac:dyDescent="0.25"/>
  <cols>
    <col min="1" max="1" width="20.85546875" customWidth="1"/>
    <col min="2" max="2" width="45.5703125" customWidth="1"/>
    <col min="3" max="3" width="10.85546875" customWidth="1"/>
    <col min="4" max="4" width="11.28515625" customWidth="1"/>
    <col min="6" max="6" width="9" customWidth="1"/>
    <col min="8" max="8" width="11.28515625" customWidth="1"/>
    <col min="10" max="10" width="11" customWidth="1"/>
    <col min="12" max="12" width="10.85546875" customWidth="1"/>
    <col min="13" max="14" width="9.140625" customWidth="1"/>
    <col min="17" max="17" width="10" bestFit="1" customWidth="1"/>
    <col min="19" max="19" width="12.85546875" bestFit="1" customWidth="1"/>
  </cols>
  <sheetData>
    <row r="1" spans="1:20" ht="53.25" customHeight="1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195" t="s">
        <v>235</v>
      </c>
      <c r="M1" s="195"/>
      <c r="N1" s="195"/>
      <c r="O1" s="195"/>
      <c r="P1" s="195"/>
      <c r="Q1" s="195"/>
      <c r="R1" s="195"/>
      <c r="S1" s="195"/>
      <c r="T1" s="73"/>
    </row>
    <row r="2" spans="1:20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x14ac:dyDescent="0.25">
      <c r="A4" s="198" t="s">
        <v>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</row>
    <row r="5" spans="1:20" x14ac:dyDescent="0.25">
      <c r="A5" s="198" t="s">
        <v>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</row>
    <row r="6" spans="1:20" x14ac:dyDescent="0.25">
      <c r="A6" s="198" t="s">
        <v>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0" x14ac:dyDescent="0.25">
      <c r="A7" s="198" t="s">
        <v>3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20" x14ac:dyDescent="0.25">
      <c r="A8" s="198" t="s">
        <v>4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1:20" x14ac:dyDescent="0.25">
      <c r="A9" s="198" t="s">
        <v>176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</row>
    <row r="10" spans="1:20" x14ac:dyDescent="0.2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24" customHeight="1" x14ac:dyDescent="0.2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195" t="s">
        <v>5</v>
      </c>
      <c r="M11" s="195"/>
      <c r="N11" s="195"/>
      <c r="O11" s="195"/>
      <c r="P11" s="195"/>
      <c r="Q11" s="195"/>
      <c r="R11" s="195"/>
      <c r="S11" s="195"/>
      <c r="T11" s="72"/>
    </row>
    <row r="12" spans="1:20" ht="19.5" customHeight="1" x14ac:dyDescent="0.2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212" t="s">
        <v>174</v>
      </c>
      <c r="M12" s="212"/>
      <c r="N12" s="212"/>
      <c r="O12" s="212"/>
      <c r="P12" s="212"/>
      <c r="Q12" s="212"/>
      <c r="R12" s="212"/>
      <c r="S12" s="212"/>
      <c r="T12" s="72"/>
    </row>
    <row r="13" spans="1:20" ht="15.75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213" t="s">
        <v>175</v>
      </c>
      <c r="M13" s="213"/>
      <c r="N13" s="213"/>
      <c r="O13" s="213"/>
      <c r="P13" s="213"/>
      <c r="Q13" s="213"/>
      <c r="R13" s="213"/>
      <c r="S13" s="213"/>
      <c r="T13" s="73"/>
    </row>
    <row r="14" spans="1:20" ht="15.75" thickBot="1" x14ac:dyDescent="0.3"/>
    <row r="15" spans="1:20" ht="29.25" customHeight="1" thickTop="1" x14ac:dyDescent="0.25">
      <c r="A15" s="196" t="s">
        <v>6</v>
      </c>
      <c r="B15" s="202" t="s">
        <v>7</v>
      </c>
      <c r="C15" s="218" t="s">
        <v>8</v>
      </c>
      <c r="D15" s="219"/>
      <c r="E15" s="220"/>
      <c r="F15" s="204" t="s">
        <v>9</v>
      </c>
      <c r="G15" s="204"/>
      <c r="H15" s="204"/>
      <c r="I15" s="204"/>
      <c r="J15" s="204"/>
      <c r="K15" s="204"/>
      <c r="L15" s="214" t="s">
        <v>18</v>
      </c>
      <c r="M15" s="215"/>
      <c r="N15" s="215"/>
      <c r="O15" s="215"/>
      <c r="P15" s="215"/>
      <c r="Q15" s="216"/>
      <c r="R15" s="216"/>
      <c r="S15" s="217"/>
      <c r="T15" s="1"/>
    </row>
    <row r="16" spans="1:20" x14ac:dyDescent="0.25">
      <c r="A16" s="197"/>
      <c r="B16" s="203"/>
      <c r="C16" s="221"/>
      <c r="D16" s="222"/>
      <c r="E16" s="223"/>
      <c r="F16" s="199" t="s">
        <v>10</v>
      </c>
      <c r="G16" s="199" t="s">
        <v>11</v>
      </c>
      <c r="H16" s="201" t="s">
        <v>12</v>
      </c>
      <c r="I16" s="201"/>
      <c r="J16" s="201"/>
      <c r="K16" s="201"/>
      <c r="L16" s="201" t="s">
        <v>19</v>
      </c>
      <c r="M16" s="201"/>
      <c r="N16" s="201" t="s">
        <v>20</v>
      </c>
      <c r="O16" s="201"/>
      <c r="P16" s="230" t="s">
        <v>21</v>
      </c>
      <c r="Q16" s="231"/>
      <c r="R16" s="230" t="s">
        <v>233</v>
      </c>
      <c r="S16" s="231"/>
      <c r="T16" s="1"/>
    </row>
    <row r="17" spans="1:20" ht="18" customHeight="1" x14ac:dyDescent="0.25">
      <c r="A17" s="197"/>
      <c r="B17" s="203"/>
      <c r="C17" s="224"/>
      <c r="D17" s="225"/>
      <c r="E17" s="226"/>
      <c r="F17" s="199"/>
      <c r="G17" s="199"/>
      <c r="H17" s="199" t="s">
        <v>13</v>
      </c>
      <c r="I17" s="201" t="s">
        <v>14</v>
      </c>
      <c r="J17" s="201"/>
      <c r="K17" s="201"/>
      <c r="L17" s="2"/>
      <c r="M17" s="2"/>
      <c r="N17" s="2"/>
      <c r="O17" s="2"/>
      <c r="P17" s="2"/>
      <c r="Q17" s="110"/>
      <c r="R17" s="110"/>
      <c r="S17" s="3"/>
      <c r="T17" s="1"/>
    </row>
    <row r="18" spans="1:20" ht="128.25" customHeight="1" thickBot="1" x14ac:dyDescent="0.3">
      <c r="A18" s="197"/>
      <c r="B18" s="203"/>
      <c r="C18" s="107" t="s">
        <v>185</v>
      </c>
      <c r="D18" s="120" t="s">
        <v>187</v>
      </c>
      <c r="E18" s="108" t="s">
        <v>186</v>
      </c>
      <c r="F18" s="200"/>
      <c r="G18" s="200"/>
      <c r="H18" s="200"/>
      <c r="I18" s="35" t="s">
        <v>15</v>
      </c>
      <c r="J18" s="35" t="s">
        <v>16</v>
      </c>
      <c r="K18" s="4" t="s">
        <v>17</v>
      </c>
      <c r="L18" s="5" t="s">
        <v>177</v>
      </c>
      <c r="M18" s="5" t="s">
        <v>178</v>
      </c>
      <c r="N18" s="5" t="s">
        <v>179</v>
      </c>
      <c r="O18" s="5" t="s">
        <v>180</v>
      </c>
      <c r="P18" s="5" t="s">
        <v>181</v>
      </c>
      <c r="Q18" s="118" t="s">
        <v>182</v>
      </c>
      <c r="R18" s="118" t="s">
        <v>183</v>
      </c>
      <c r="S18" s="119" t="s">
        <v>184</v>
      </c>
      <c r="T18" s="1"/>
    </row>
    <row r="19" spans="1:20" ht="16.5" thickTop="1" thickBot="1" x14ac:dyDescent="0.3">
      <c r="A19" s="7">
        <v>1</v>
      </c>
      <c r="B19" s="9">
        <v>2</v>
      </c>
      <c r="C19" s="9">
        <v>3</v>
      </c>
      <c r="D19" s="9">
        <v>4</v>
      </c>
      <c r="E19" s="24">
        <v>5</v>
      </c>
      <c r="F19" s="24">
        <v>6</v>
      </c>
      <c r="G19" s="24">
        <v>7</v>
      </c>
      <c r="H19" s="24">
        <v>8</v>
      </c>
      <c r="I19" s="25">
        <v>9</v>
      </c>
      <c r="J19" s="24">
        <v>10</v>
      </c>
      <c r="K19" s="24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111">
        <v>17</v>
      </c>
      <c r="R19" s="111">
        <v>18</v>
      </c>
      <c r="S19" s="10">
        <v>19</v>
      </c>
      <c r="T19" s="1"/>
    </row>
    <row r="20" spans="1:20" ht="36" customHeight="1" thickTop="1" thickBot="1" x14ac:dyDescent="0.3">
      <c r="A20" s="7" t="s">
        <v>28</v>
      </c>
      <c r="B20" s="8" t="s">
        <v>29</v>
      </c>
      <c r="C20" s="172">
        <v>5</v>
      </c>
      <c r="D20" s="172">
        <v>1</v>
      </c>
      <c r="E20" s="141">
        <v>0</v>
      </c>
      <c r="F20" s="141">
        <f>F21+F22+F23+F24</f>
        <v>666</v>
      </c>
      <c r="G20" s="159">
        <f>G21+G22+G23+G24</f>
        <v>398</v>
      </c>
      <c r="H20" s="141">
        <f>H21+H22+H23+H24</f>
        <v>268</v>
      </c>
      <c r="I20" s="141">
        <f>I21+I22</f>
        <v>60</v>
      </c>
      <c r="J20" s="141">
        <f>J23+J24</f>
        <v>208</v>
      </c>
      <c r="K20" s="139">
        <f t="shared" ref="K20:P20" si="0">K21+K22+K23+K24+K25</f>
        <v>0</v>
      </c>
      <c r="L20" s="40">
        <f t="shared" si="0"/>
        <v>56</v>
      </c>
      <c r="M20" s="41">
        <f t="shared" si="0"/>
        <v>54</v>
      </c>
      <c r="N20" s="41">
        <f t="shared" si="0"/>
        <v>30</v>
      </c>
      <c r="O20" s="41">
        <f t="shared" si="0"/>
        <v>60</v>
      </c>
      <c r="P20" s="41">
        <f t="shared" si="0"/>
        <v>24</v>
      </c>
      <c r="Q20" s="112">
        <v>36</v>
      </c>
      <c r="R20" s="112">
        <f>R21+R22+R23+R24+R25</f>
        <v>56</v>
      </c>
      <c r="S20" s="42">
        <f>S21+S22+S23+S24</f>
        <v>18</v>
      </c>
      <c r="T20" s="1"/>
    </row>
    <row r="21" spans="1:20" ht="27.75" customHeight="1" thickTop="1" x14ac:dyDescent="0.25">
      <c r="A21" s="14" t="s">
        <v>22</v>
      </c>
      <c r="B21" s="11" t="s">
        <v>30</v>
      </c>
      <c r="C21" s="129" t="s">
        <v>194</v>
      </c>
      <c r="D21" s="129"/>
      <c r="E21" s="168"/>
      <c r="F21" s="129">
        <v>58</v>
      </c>
      <c r="G21" s="160">
        <v>28</v>
      </c>
      <c r="H21" s="129">
        <v>30</v>
      </c>
      <c r="I21" s="129">
        <v>30</v>
      </c>
      <c r="J21" s="129"/>
      <c r="K21" s="130"/>
      <c r="L21" s="47"/>
      <c r="M21" s="45"/>
      <c r="N21" s="45"/>
      <c r="O21" s="45">
        <v>30</v>
      </c>
      <c r="P21" s="45"/>
      <c r="Q21" s="46"/>
      <c r="R21" s="46"/>
      <c r="S21" s="127"/>
      <c r="T21" s="1"/>
    </row>
    <row r="22" spans="1:20" ht="24.75" customHeight="1" x14ac:dyDescent="0.25">
      <c r="A22" s="15" t="s">
        <v>23</v>
      </c>
      <c r="B22" s="12" t="s">
        <v>31</v>
      </c>
      <c r="C22" s="133" t="s">
        <v>196</v>
      </c>
      <c r="D22" s="133"/>
      <c r="E22" s="169"/>
      <c r="F22" s="133">
        <v>58</v>
      </c>
      <c r="G22" s="161">
        <v>28</v>
      </c>
      <c r="H22" s="133">
        <v>30</v>
      </c>
      <c r="I22" s="133">
        <v>30</v>
      </c>
      <c r="J22" s="133"/>
      <c r="K22" s="134"/>
      <c r="L22" s="51">
        <v>24</v>
      </c>
      <c r="M22" s="49">
        <v>6</v>
      </c>
      <c r="N22" s="49"/>
      <c r="O22" s="49"/>
      <c r="P22" s="49"/>
      <c r="Q22" s="50"/>
      <c r="R22" s="50"/>
      <c r="S22" s="52"/>
      <c r="T22" s="1"/>
    </row>
    <row r="23" spans="1:20" ht="27.75" customHeight="1" x14ac:dyDescent="0.25">
      <c r="A23" s="15" t="s">
        <v>24</v>
      </c>
      <c r="B23" s="12" t="s">
        <v>32</v>
      </c>
      <c r="C23" s="173"/>
      <c r="D23" s="133" t="s">
        <v>192</v>
      </c>
      <c r="E23" s="169"/>
      <c r="F23" s="133">
        <v>202</v>
      </c>
      <c r="G23" s="161">
        <v>98</v>
      </c>
      <c r="H23" s="133">
        <v>104</v>
      </c>
      <c r="I23" s="133"/>
      <c r="J23" s="133">
        <v>104</v>
      </c>
      <c r="K23" s="134"/>
      <c r="L23" s="51">
        <v>16</v>
      </c>
      <c r="M23" s="49">
        <v>18</v>
      </c>
      <c r="N23" s="49">
        <v>16</v>
      </c>
      <c r="O23" s="49">
        <v>18</v>
      </c>
      <c r="P23" s="49">
        <v>10</v>
      </c>
      <c r="Q23" s="50">
        <v>10</v>
      </c>
      <c r="R23" s="50">
        <v>8</v>
      </c>
      <c r="S23" s="52">
        <v>8</v>
      </c>
      <c r="T23" s="1"/>
    </row>
    <row r="24" spans="1:20" ht="30" customHeight="1" thickBot="1" x14ac:dyDescent="0.3">
      <c r="A24" s="16" t="s">
        <v>25</v>
      </c>
      <c r="B24" s="13" t="s">
        <v>33</v>
      </c>
      <c r="C24" s="170" t="s">
        <v>193</v>
      </c>
      <c r="D24" s="126"/>
      <c r="E24" s="171"/>
      <c r="F24" s="126">
        <v>348</v>
      </c>
      <c r="G24" s="162">
        <v>244</v>
      </c>
      <c r="H24" s="126">
        <v>104</v>
      </c>
      <c r="I24" s="126"/>
      <c r="J24" s="126">
        <v>104</v>
      </c>
      <c r="K24" s="136"/>
      <c r="L24" s="55">
        <v>16</v>
      </c>
      <c r="M24" s="53">
        <v>14</v>
      </c>
      <c r="N24" s="53">
        <v>14</v>
      </c>
      <c r="O24" s="53">
        <v>12</v>
      </c>
      <c r="P24" s="53">
        <v>14</v>
      </c>
      <c r="Q24" s="54">
        <v>14</v>
      </c>
      <c r="R24" s="54">
        <v>10</v>
      </c>
      <c r="S24" s="56">
        <v>10</v>
      </c>
      <c r="T24" s="1"/>
    </row>
    <row r="25" spans="1:20" ht="30" customHeight="1" thickTop="1" thickBot="1" x14ac:dyDescent="0.3">
      <c r="A25" s="138"/>
      <c r="B25" s="19" t="s">
        <v>34</v>
      </c>
      <c r="C25" s="174"/>
      <c r="D25" s="174"/>
      <c r="E25" s="175"/>
      <c r="F25" s="150">
        <f>F27+F28+F26</f>
        <v>164</v>
      </c>
      <c r="G25" s="163">
        <f>G26+G27+G28</f>
        <v>98</v>
      </c>
      <c r="H25" s="150">
        <f>H26+H27+H28</f>
        <v>66</v>
      </c>
      <c r="I25" s="150">
        <f>I26+I27+I28</f>
        <v>18</v>
      </c>
      <c r="J25" s="150">
        <f>J26+J27+J28</f>
        <v>48</v>
      </c>
      <c r="K25" s="151"/>
      <c r="L25" s="67">
        <f t="shared" ref="L25:P25" si="1">L27+L28</f>
        <v>0</v>
      </c>
      <c r="M25" s="65">
        <f t="shared" si="1"/>
        <v>16</v>
      </c>
      <c r="N25" s="65">
        <f t="shared" si="1"/>
        <v>0</v>
      </c>
      <c r="O25" s="65">
        <f t="shared" si="1"/>
        <v>0</v>
      </c>
      <c r="P25" s="65">
        <f t="shared" si="1"/>
        <v>0</v>
      </c>
      <c r="Q25" s="66">
        <f>Q26+Q27+Q28</f>
        <v>12</v>
      </c>
      <c r="R25" s="66">
        <f>R26+R27+R28</f>
        <v>38</v>
      </c>
      <c r="S25" s="68">
        <f>S26+S27+S28</f>
        <v>0</v>
      </c>
      <c r="T25" s="1"/>
    </row>
    <row r="26" spans="1:20" ht="30" customHeight="1" thickTop="1" x14ac:dyDescent="0.25">
      <c r="A26" s="14" t="s">
        <v>190</v>
      </c>
      <c r="B26" s="11" t="s">
        <v>53</v>
      </c>
      <c r="C26" s="129" t="s">
        <v>195</v>
      </c>
      <c r="D26" s="176"/>
      <c r="E26" s="129"/>
      <c r="F26" s="129">
        <v>52</v>
      </c>
      <c r="G26" s="160">
        <v>32</v>
      </c>
      <c r="H26" s="129">
        <v>20</v>
      </c>
      <c r="I26" s="129"/>
      <c r="J26" s="129">
        <v>20</v>
      </c>
      <c r="K26" s="131"/>
      <c r="L26" s="47"/>
      <c r="M26" s="45"/>
      <c r="N26" s="45"/>
      <c r="O26" s="45"/>
      <c r="P26" s="45"/>
      <c r="Q26" s="121"/>
      <c r="R26" s="121">
        <v>20</v>
      </c>
      <c r="S26" s="122"/>
      <c r="T26" s="1"/>
    </row>
    <row r="27" spans="1:20" ht="37.5" customHeight="1" x14ac:dyDescent="0.25">
      <c r="A27" s="15" t="s">
        <v>26</v>
      </c>
      <c r="B27" s="17" t="s">
        <v>35</v>
      </c>
      <c r="C27" s="177" t="s">
        <v>196</v>
      </c>
      <c r="D27" s="177"/>
      <c r="E27" s="169"/>
      <c r="F27" s="133">
        <v>54</v>
      </c>
      <c r="G27" s="161">
        <v>38</v>
      </c>
      <c r="H27" s="133">
        <v>16</v>
      </c>
      <c r="I27" s="133"/>
      <c r="J27" s="133">
        <v>16</v>
      </c>
      <c r="K27" s="134"/>
      <c r="L27" s="51"/>
      <c r="M27" s="49">
        <v>16</v>
      </c>
      <c r="N27" s="49"/>
      <c r="O27" s="49"/>
      <c r="P27" s="49"/>
      <c r="Q27" s="50"/>
      <c r="R27" s="50"/>
      <c r="S27" s="52"/>
      <c r="T27" s="1"/>
    </row>
    <row r="28" spans="1:20" ht="27" customHeight="1" thickBot="1" x14ac:dyDescent="0.3">
      <c r="A28" s="16" t="s">
        <v>27</v>
      </c>
      <c r="B28" s="13" t="s">
        <v>36</v>
      </c>
      <c r="C28" s="126" t="s">
        <v>195</v>
      </c>
      <c r="D28" s="126"/>
      <c r="E28" s="171"/>
      <c r="F28" s="126">
        <v>58</v>
      </c>
      <c r="G28" s="162">
        <v>28</v>
      </c>
      <c r="H28" s="126">
        <v>30</v>
      </c>
      <c r="I28" s="126">
        <v>18</v>
      </c>
      <c r="J28" s="126">
        <v>12</v>
      </c>
      <c r="K28" s="136"/>
      <c r="L28" s="125"/>
      <c r="M28" s="126"/>
      <c r="N28" s="53"/>
      <c r="O28" s="53"/>
      <c r="P28" s="53"/>
      <c r="Q28" s="54">
        <v>12</v>
      </c>
      <c r="R28" s="54">
        <v>18</v>
      </c>
      <c r="S28" s="56"/>
      <c r="T28" s="1"/>
    </row>
    <row r="29" spans="1:20" ht="30" thickTop="1" thickBot="1" x14ac:dyDescent="0.3">
      <c r="A29" s="26" t="s">
        <v>88</v>
      </c>
      <c r="B29" s="29" t="s">
        <v>37</v>
      </c>
      <c r="C29" s="172">
        <v>1</v>
      </c>
      <c r="D29" s="172">
        <v>1</v>
      </c>
      <c r="E29" s="141">
        <v>0</v>
      </c>
      <c r="F29" s="141">
        <f t="shared" ref="F29:S29" si="2">F30+F31</f>
        <v>166</v>
      </c>
      <c r="G29" s="159">
        <f t="shared" si="2"/>
        <v>102</v>
      </c>
      <c r="H29" s="141">
        <f>H30+H31</f>
        <v>64</v>
      </c>
      <c r="I29" s="141">
        <f t="shared" si="2"/>
        <v>14</v>
      </c>
      <c r="J29" s="141">
        <f t="shared" si="2"/>
        <v>50</v>
      </c>
      <c r="K29" s="139">
        <f t="shared" si="2"/>
        <v>0</v>
      </c>
      <c r="L29" s="37">
        <f t="shared" si="2"/>
        <v>44</v>
      </c>
      <c r="M29" s="38">
        <f>M30+M31</f>
        <v>20</v>
      </c>
      <c r="N29" s="38">
        <f t="shared" si="2"/>
        <v>0</v>
      </c>
      <c r="O29" s="38">
        <f t="shared" si="2"/>
        <v>0</v>
      </c>
      <c r="P29" s="38">
        <f t="shared" si="2"/>
        <v>0</v>
      </c>
      <c r="Q29" s="44">
        <f>Q30+Q31</f>
        <v>0</v>
      </c>
      <c r="R29" s="44">
        <f>R30+R31</f>
        <v>0</v>
      </c>
      <c r="S29" s="39">
        <f t="shared" si="2"/>
        <v>0</v>
      </c>
      <c r="T29" s="1"/>
    </row>
    <row r="30" spans="1:20" ht="24.75" customHeight="1" thickTop="1" x14ac:dyDescent="0.25">
      <c r="A30" s="14" t="s">
        <v>89</v>
      </c>
      <c r="B30" s="6" t="s">
        <v>38</v>
      </c>
      <c r="C30" s="129" t="s">
        <v>197</v>
      </c>
      <c r="D30" s="129"/>
      <c r="E30" s="129"/>
      <c r="F30" s="129">
        <v>64</v>
      </c>
      <c r="G30" s="160">
        <v>40</v>
      </c>
      <c r="H30" s="129">
        <v>24</v>
      </c>
      <c r="I30" s="129">
        <v>10</v>
      </c>
      <c r="J30" s="129">
        <v>14</v>
      </c>
      <c r="K30" s="130"/>
      <c r="L30" s="47">
        <v>24</v>
      </c>
      <c r="M30" s="45"/>
      <c r="N30" s="45"/>
      <c r="O30" s="45"/>
      <c r="P30" s="45"/>
      <c r="Q30" s="46"/>
      <c r="R30" s="46"/>
      <c r="S30" s="48"/>
      <c r="T30" s="1"/>
    </row>
    <row r="31" spans="1:20" ht="30.75" thickBot="1" x14ac:dyDescent="0.3">
      <c r="A31" s="16" t="s">
        <v>90</v>
      </c>
      <c r="B31" s="18" t="s">
        <v>39</v>
      </c>
      <c r="C31" s="170"/>
      <c r="D31" s="170" t="s">
        <v>199</v>
      </c>
      <c r="E31" s="126"/>
      <c r="F31" s="126">
        <v>102</v>
      </c>
      <c r="G31" s="162">
        <v>62</v>
      </c>
      <c r="H31" s="126">
        <v>40</v>
      </c>
      <c r="I31" s="126">
        <v>4</v>
      </c>
      <c r="J31" s="126">
        <v>36</v>
      </c>
      <c r="K31" s="136"/>
      <c r="L31" s="55">
        <v>20</v>
      </c>
      <c r="M31" s="53">
        <v>20</v>
      </c>
      <c r="N31" s="53"/>
      <c r="O31" s="53"/>
      <c r="P31" s="53"/>
      <c r="Q31" s="54"/>
      <c r="R31" s="54"/>
      <c r="S31" s="56"/>
      <c r="T31" s="1"/>
    </row>
    <row r="32" spans="1:20" ht="22.5" customHeight="1" thickTop="1" thickBot="1" x14ac:dyDescent="0.35">
      <c r="A32" s="27" t="s">
        <v>91</v>
      </c>
      <c r="B32" s="19" t="s">
        <v>40</v>
      </c>
      <c r="C32" s="174"/>
      <c r="D32" s="174"/>
      <c r="E32" s="178"/>
      <c r="F32" s="141">
        <f>F33+F45</f>
        <v>3702</v>
      </c>
      <c r="G32" s="159">
        <f>G33+G45</f>
        <v>2084</v>
      </c>
      <c r="H32" s="141">
        <f>H33+H45</f>
        <v>1618</v>
      </c>
      <c r="I32" s="141">
        <f t="shared" ref="I32:J32" si="3">I33+I46+I54+I79+I83</f>
        <v>556</v>
      </c>
      <c r="J32" s="141">
        <f t="shared" si="3"/>
        <v>1062</v>
      </c>
      <c r="K32" s="139"/>
      <c r="L32" s="37">
        <f t="shared" ref="L32:S32" si="4">L33+L45</f>
        <v>180</v>
      </c>
      <c r="M32" s="38">
        <f t="shared" si="4"/>
        <v>294</v>
      </c>
      <c r="N32" s="38">
        <f t="shared" si="4"/>
        <v>242</v>
      </c>
      <c r="O32" s="38">
        <f t="shared" si="4"/>
        <v>308</v>
      </c>
      <c r="P32" s="38">
        <f t="shared" si="4"/>
        <v>248</v>
      </c>
      <c r="Q32" s="44">
        <f t="shared" si="4"/>
        <v>332</v>
      </c>
      <c r="R32" s="44">
        <f t="shared" si="4"/>
        <v>208</v>
      </c>
      <c r="S32" s="39">
        <f t="shared" si="4"/>
        <v>174</v>
      </c>
      <c r="T32" s="1"/>
    </row>
    <row r="33" spans="1:20" ht="22.5" customHeight="1" thickTop="1" thickBot="1" x14ac:dyDescent="0.3">
      <c r="A33" s="22" t="s">
        <v>92</v>
      </c>
      <c r="B33" s="20" t="s">
        <v>41</v>
      </c>
      <c r="C33" s="179"/>
      <c r="D33" s="179"/>
      <c r="E33" s="180"/>
      <c r="F33" s="152">
        <f>F34+F35+F36+F37+F38+F39+F40+F41+F42+F43+F44</f>
        <v>1034</v>
      </c>
      <c r="G33" s="164">
        <f>G34+G35+G36+G37+G38+G39+G40+G41+G42+G43+G44</f>
        <v>616</v>
      </c>
      <c r="H33" s="152">
        <f>H34+H35+H36+H37+H38+H39+H40+H41+H42+H43+H44</f>
        <v>418</v>
      </c>
      <c r="I33" s="152">
        <f>I34+I35+I36+I37+I38+I39+I40+I41+I42+I43+I44</f>
        <v>230</v>
      </c>
      <c r="J33" s="152">
        <f>J34+J35+J36+J37+J38+J39+J40+J41+J42+J43+J44</f>
        <v>188</v>
      </c>
      <c r="K33" s="153">
        <v>0</v>
      </c>
      <c r="L33" s="63">
        <f>L34+L35+L36+L37+L38+L39+L40+L41+L42+L43+L44</f>
        <v>180</v>
      </c>
      <c r="M33" s="61">
        <f>M34+M35+M36+M37+M38+M39+M40+M41+M42+M43+M44</f>
        <v>70</v>
      </c>
      <c r="N33" s="61">
        <f>N34+N35+N36+N37+N38+N39+N40+N41+N42+N43+N44</f>
        <v>86</v>
      </c>
      <c r="O33" s="61">
        <f>O34+O35+O36+O37+O38+O39+O40+O41+O42+O43+O44</f>
        <v>28</v>
      </c>
      <c r="P33" s="61">
        <f>P34+P35+P36+P37+P38+P39+P40+P41+P42+P43+P44</f>
        <v>0</v>
      </c>
      <c r="Q33" s="62">
        <f>Q34+Q35+Q36+Q37+Q38+Q39+Q40+Q41+Q42++Q43+Q44</f>
        <v>0</v>
      </c>
      <c r="R33" s="62">
        <f>R34+R35+R36+R37+R38+R39+R40+R41+R42+R43+R44</f>
        <v>44</v>
      </c>
      <c r="S33" s="64">
        <f>S34+S35+S36+S37+S38+S39+S40+S41+S42+S43+S44</f>
        <v>10</v>
      </c>
      <c r="T33" s="1"/>
    </row>
    <row r="34" spans="1:20" ht="30" x14ac:dyDescent="0.25">
      <c r="A34" s="14" t="s">
        <v>93</v>
      </c>
      <c r="B34" s="21" t="s">
        <v>42</v>
      </c>
      <c r="C34" s="181"/>
      <c r="D34" s="182" t="s">
        <v>198</v>
      </c>
      <c r="E34" s="156"/>
      <c r="F34" s="129">
        <v>72</v>
      </c>
      <c r="G34" s="160">
        <v>42</v>
      </c>
      <c r="H34" s="129">
        <v>30</v>
      </c>
      <c r="I34" s="129"/>
      <c r="J34" s="129">
        <v>30</v>
      </c>
      <c r="K34" s="130"/>
      <c r="L34" s="47">
        <v>30</v>
      </c>
      <c r="M34" s="45"/>
      <c r="N34" s="45"/>
      <c r="O34" s="45"/>
      <c r="P34" s="45"/>
      <c r="Q34" s="46"/>
      <c r="R34" s="46"/>
      <c r="S34" s="48"/>
      <c r="T34" s="1"/>
    </row>
    <row r="35" spans="1:20" ht="21.75" customHeight="1" x14ac:dyDescent="0.25">
      <c r="A35" s="15" t="s">
        <v>94</v>
      </c>
      <c r="B35" s="12" t="s">
        <v>43</v>
      </c>
      <c r="C35" s="183"/>
      <c r="D35" s="133"/>
      <c r="E35" s="133" t="s">
        <v>191</v>
      </c>
      <c r="F35" s="133">
        <v>225</v>
      </c>
      <c r="G35" s="161">
        <v>123</v>
      </c>
      <c r="H35" s="133">
        <v>102</v>
      </c>
      <c r="I35" s="133">
        <v>38</v>
      </c>
      <c r="J35" s="133">
        <v>64</v>
      </c>
      <c r="K35" s="134"/>
      <c r="L35" s="51">
        <v>82</v>
      </c>
      <c r="M35" s="49">
        <v>20</v>
      </c>
      <c r="N35" s="49"/>
      <c r="O35" s="49"/>
      <c r="P35" s="49"/>
      <c r="Q35" s="50"/>
      <c r="R35" s="50"/>
      <c r="S35" s="52"/>
      <c r="T35" s="1"/>
    </row>
    <row r="36" spans="1:20" ht="21" customHeight="1" x14ac:dyDescent="0.25">
      <c r="A36" s="15" t="s">
        <v>95</v>
      </c>
      <c r="B36" s="12" t="s">
        <v>44</v>
      </c>
      <c r="C36" s="183"/>
      <c r="D36" s="133" t="s">
        <v>200</v>
      </c>
      <c r="E36" s="133"/>
      <c r="F36" s="133">
        <v>54</v>
      </c>
      <c r="G36" s="161">
        <v>32</v>
      </c>
      <c r="H36" s="133">
        <v>22</v>
      </c>
      <c r="I36" s="133">
        <v>10</v>
      </c>
      <c r="J36" s="133">
        <v>12</v>
      </c>
      <c r="K36" s="134"/>
      <c r="L36" s="51"/>
      <c r="M36" s="49"/>
      <c r="N36" s="49">
        <v>22</v>
      </c>
      <c r="O36" s="49"/>
      <c r="P36" s="49"/>
      <c r="Q36" s="50"/>
      <c r="R36" s="50"/>
      <c r="S36" s="52"/>
      <c r="T36" s="1"/>
    </row>
    <row r="37" spans="1:20" ht="30" x14ac:dyDescent="0.25">
      <c r="A37" s="15" t="s">
        <v>96</v>
      </c>
      <c r="B37" s="17" t="s">
        <v>45</v>
      </c>
      <c r="C37" s="183"/>
      <c r="D37" s="133" t="s">
        <v>200</v>
      </c>
      <c r="E37" s="133"/>
      <c r="F37" s="133">
        <v>72</v>
      </c>
      <c r="G37" s="161">
        <v>42</v>
      </c>
      <c r="H37" s="133">
        <v>30</v>
      </c>
      <c r="I37" s="133">
        <v>18</v>
      </c>
      <c r="J37" s="133">
        <v>12</v>
      </c>
      <c r="K37" s="134"/>
      <c r="L37" s="51"/>
      <c r="M37" s="49">
        <v>18</v>
      </c>
      <c r="N37" s="49">
        <v>12</v>
      </c>
      <c r="O37" s="49"/>
      <c r="P37" s="49"/>
      <c r="Q37" s="50"/>
      <c r="R37" s="50"/>
      <c r="S37" s="52"/>
      <c r="T37" s="1"/>
    </row>
    <row r="38" spans="1:20" ht="17.25" customHeight="1" x14ac:dyDescent="0.25">
      <c r="A38" s="15" t="s">
        <v>97</v>
      </c>
      <c r="B38" s="12" t="s">
        <v>46</v>
      </c>
      <c r="C38" s="183"/>
      <c r="D38" s="133" t="s">
        <v>199</v>
      </c>
      <c r="E38" s="133"/>
      <c r="F38" s="133">
        <f>G38+H38</f>
        <v>82</v>
      </c>
      <c r="G38" s="161">
        <v>54</v>
      </c>
      <c r="H38" s="133">
        <v>28</v>
      </c>
      <c r="I38" s="133">
        <v>18</v>
      </c>
      <c r="J38" s="133">
        <v>10</v>
      </c>
      <c r="K38" s="134"/>
      <c r="L38" s="51">
        <v>18</v>
      </c>
      <c r="M38" s="49">
        <v>10</v>
      </c>
      <c r="N38" s="49"/>
      <c r="O38" s="49"/>
      <c r="P38" s="49"/>
      <c r="Q38" s="50"/>
      <c r="R38" s="50"/>
      <c r="S38" s="52"/>
      <c r="T38" s="1"/>
    </row>
    <row r="39" spans="1:20" ht="19.5" customHeight="1" x14ac:dyDescent="0.25">
      <c r="A39" s="15" t="s">
        <v>98</v>
      </c>
      <c r="B39" s="12" t="s">
        <v>47</v>
      </c>
      <c r="C39" s="183"/>
      <c r="D39" s="133" t="s">
        <v>199</v>
      </c>
      <c r="E39" s="133"/>
      <c r="F39" s="133">
        <v>108</v>
      </c>
      <c r="G39" s="161">
        <v>64</v>
      </c>
      <c r="H39" s="133">
        <v>44</v>
      </c>
      <c r="I39" s="133">
        <v>24</v>
      </c>
      <c r="J39" s="133">
        <v>20</v>
      </c>
      <c r="K39" s="134"/>
      <c r="L39" s="51">
        <v>22</v>
      </c>
      <c r="M39" s="49">
        <v>22</v>
      </c>
      <c r="N39" s="49"/>
      <c r="O39" s="49"/>
      <c r="P39" s="49"/>
      <c r="Q39" s="50"/>
      <c r="R39" s="50"/>
      <c r="S39" s="52"/>
      <c r="T39" s="1"/>
    </row>
    <row r="40" spans="1:20" x14ac:dyDescent="0.25">
      <c r="A40" s="15" t="s">
        <v>99</v>
      </c>
      <c r="B40" s="12" t="s">
        <v>48</v>
      </c>
      <c r="C40" s="183"/>
      <c r="D40" s="133" t="s">
        <v>201</v>
      </c>
      <c r="E40" s="133"/>
      <c r="F40" s="133">
        <v>120</v>
      </c>
      <c r="G40" s="161">
        <v>64</v>
      </c>
      <c r="H40" s="133">
        <v>56</v>
      </c>
      <c r="I40" s="133">
        <v>40</v>
      </c>
      <c r="J40" s="133">
        <v>16</v>
      </c>
      <c r="K40" s="134"/>
      <c r="L40" s="51"/>
      <c r="M40" s="49"/>
      <c r="N40" s="49">
        <v>28</v>
      </c>
      <c r="O40" s="49">
        <v>28</v>
      </c>
      <c r="P40" s="49"/>
      <c r="Q40" s="50"/>
      <c r="R40" s="50"/>
      <c r="S40" s="52"/>
      <c r="T40" s="1"/>
    </row>
    <row r="41" spans="1:20" ht="22.5" customHeight="1" x14ac:dyDescent="0.25">
      <c r="A41" s="15" t="s">
        <v>100</v>
      </c>
      <c r="B41" s="12" t="s">
        <v>49</v>
      </c>
      <c r="C41" s="133" t="s">
        <v>202</v>
      </c>
      <c r="D41" s="133"/>
      <c r="E41" s="133"/>
      <c r="F41" s="133">
        <v>57</v>
      </c>
      <c r="G41" s="161">
        <v>33</v>
      </c>
      <c r="H41" s="133">
        <v>24</v>
      </c>
      <c r="I41" s="133">
        <v>14</v>
      </c>
      <c r="J41" s="133">
        <v>10</v>
      </c>
      <c r="K41" s="134"/>
      <c r="L41" s="51"/>
      <c r="M41" s="49"/>
      <c r="N41" s="49">
        <v>24</v>
      </c>
      <c r="O41" s="49"/>
      <c r="P41" s="49"/>
      <c r="Q41" s="50"/>
      <c r="R41" s="50"/>
      <c r="S41" s="52"/>
      <c r="T41" s="1"/>
    </row>
    <row r="42" spans="1:20" ht="27" customHeight="1" x14ac:dyDescent="0.25">
      <c r="A42" s="15" t="s">
        <v>101</v>
      </c>
      <c r="B42" s="12" t="s">
        <v>50</v>
      </c>
      <c r="C42" s="133" t="s">
        <v>197</v>
      </c>
      <c r="D42" s="133"/>
      <c r="E42" s="133"/>
      <c r="F42" s="133">
        <f>G42+H42</f>
        <v>106</v>
      </c>
      <c r="G42" s="161">
        <v>78</v>
      </c>
      <c r="H42" s="133">
        <v>28</v>
      </c>
      <c r="I42" s="133">
        <v>28</v>
      </c>
      <c r="J42" s="133">
        <v>0</v>
      </c>
      <c r="K42" s="134"/>
      <c r="L42" s="132">
        <v>28</v>
      </c>
      <c r="M42" s="133"/>
      <c r="N42" s="133"/>
      <c r="O42" s="133"/>
      <c r="P42" s="133"/>
      <c r="Q42" s="134"/>
      <c r="R42" s="134"/>
      <c r="S42" s="135"/>
      <c r="T42" s="1"/>
    </row>
    <row r="43" spans="1:20" ht="30" x14ac:dyDescent="0.25">
      <c r="A43" s="15" t="s">
        <v>102</v>
      </c>
      <c r="B43" s="17" t="s">
        <v>51</v>
      </c>
      <c r="C43" s="177" t="s">
        <v>203</v>
      </c>
      <c r="D43" s="177"/>
      <c r="E43" s="133"/>
      <c r="F43" s="133">
        <f>G43+H43</f>
        <v>36</v>
      </c>
      <c r="G43" s="161">
        <v>24</v>
      </c>
      <c r="H43" s="133">
        <v>12</v>
      </c>
      <c r="I43" s="133">
        <v>12</v>
      </c>
      <c r="J43" s="133"/>
      <c r="K43" s="134"/>
      <c r="L43" s="51"/>
      <c r="M43" s="49"/>
      <c r="N43" s="49"/>
      <c r="O43" s="49"/>
      <c r="P43" s="49"/>
      <c r="Q43" s="50"/>
      <c r="R43" s="50">
        <v>12</v>
      </c>
      <c r="S43" s="52"/>
      <c r="T43" s="1"/>
    </row>
    <row r="44" spans="1:20" ht="27" customHeight="1" thickBot="1" x14ac:dyDescent="0.3">
      <c r="A44" s="16" t="s">
        <v>103</v>
      </c>
      <c r="B44" s="13" t="s">
        <v>52</v>
      </c>
      <c r="C44" s="126" t="s">
        <v>192</v>
      </c>
      <c r="D44" s="126" t="s">
        <v>192</v>
      </c>
      <c r="E44" s="126"/>
      <c r="F44" s="126">
        <v>102</v>
      </c>
      <c r="G44" s="162">
        <v>60</v>
      </c>
      <c r="H44" s="126">
        <v>42</v>
      </c>
      <c r="I44" s="126">
        <v>28</v>
      </c>
      <c r="J44" s="126">
        <v>14</v>
      </c>
      <c r="K44" s="136"/>
      <c r="L44" s="55"/>
      <c r="M44" s="53"/>
      <c r="N44" s="53"/>
      <c r="O44" s="53"/>
      <c r="P44" s="53"/>
      <c r="Q44" s="54"/>
      <c r="R44" s="54">
        <v>32</v>
      </c>
      <c r="S44" s="56">
        <v>10</v>
      </c>
      <c r="T44" s="1"/>
    </row>
    <row r="45" spans="1:20" ht="25.5" customHeight="1" thickTop="1" thickBot="1" x14ac:dyDescent="0.3">
      <c r="A45" s="26" t="s">
        <v>104</v>
      </c>
      <c r="B45" s="19" t="s">
        <v>54</v>
      </c>
      <c r="C45" s="174"/>
      <c r="D45" s="174"/>
      <c r="E45" s="184"/>
      <c r="F45" s="154">
        <f>F46+F54+F79+F83</f>
        <v>2668</v>
      </c>
      <c r="G45" s="165">
        <f>G46+G54+G79+G83</f>
        <v>1468</v>
      </c>
      <c r="H45" s="154">
        <f>H46+H54+H79+H83</f>
        <v>1200</v>
      </c>
      <c r="I45" s="154">
        <f t="shared" ref="I45:J45" si="5">I46+I54+I79+I83</f>
        <v>326</v>
      </c>
      <c r="J45" s="154">
        <f t="shared" si="5"/>
        <v>874</v>
      </c>
      <c r="K45" s="151"/>
      <c r="L45" s="67">
        <f t="shared" ref="L45:R45" si="6">L46+L54+L79+L83</f>
        <v>0</v>
      </c>
      <c r="M45" s="65">
        <f t="shared" si="6"/>
        <v>224</v>
      </c>
      <c r="N45" s="65">
        <f t="shared" si="6"/>
        <v>156</v>
      </c>
      <c r="O45" s="65">
        <f t="shared" si="6"/>
        <v>280</v>
      </c>
      <c r="P45" s="65">
        <f t="shared" si="6"/>
        <v>248</v>
      </c>
      <c r="Q45" s="66">
        <f t="shared" si="6"/>
        <v>332</v>
      </c>
      <c r="R45" s="66">
        <f t="shared" si="6"/>
        <v>164</v>
      </c>
      <c r="S45" s="68">
        <f>S46+S54+S79+S83</f>
        <v>164</v>
      </c>
      <c r="T45" s="1"/>
    </row>
    <row r="46" spans="1:20" ht="37.5" customHeight="1" thickTop="1" thickBot="1" x14ac:dyDescent="0.3">
      <c r="A46" s="26" t="s">
        <v>105</v>
      </c>
      <c r="B46" s="29" t="s">
        <v>55</v>
      </c>
      <c r="C46" s="185"/>
      <c r="D46" s="185"/>
      <c r="E46" s="175" t="s">
        <v>188</v>
      </c>
      <c r="F46" s="150">
        <f>F47+F48+F50+F51+F52</f>
        <v>398</v>
      </c>
      <c r="G46" s="163">
        <f t="shared" ref="G46:J46" si="7">G47+G48+G50+G51+G52</f>
        <v>244</v>
      </c>
      <c r="H46" s="150">
        <f>H47+H48+H50+H51+H52</f>
        <v>154</v>
      </c>
      <c r="I46" s="150">
        <f t="shared" si="7"/>
        <v>40</v>
      </c>
      <c r="J46" s="150">
        <f t="shared" si="7"/>
        <v>114</v>
      </c>
      <c r="K46" s="155"/>
      <c r="L46" s="7">
        <f t="shared" ref="L46:S46" si="8">L47+L48+L49+L50+L51+L52+L53</f>
        <v>0</v>
      </c>
      <c r="M46" s="25">
        <f t="shared" si="8"/>
        <v>0</v>
      </c>
      <c r="N46" s="25">
        <f t="shared" si="8"/>
        <v>146</v>
      </c>
      <c r="O46" s="25">
        <f t="shared" si="8"/>
        <v>40</v>
      </c>
      <c r="P46" s="25">
        <f t="shared" si="8"/>
        <v>0</v>
      </c>
      <c r="Q46" s="69">
        <f>Q47+Q48+Q49+Q50+Q51+Q52+Q53</f>
        <v>0</v>
      </c>
      <c r="R46" s="69">
        <f>R47+R48+R49+R50+R51+R52+R53</f>
        <v>0</v>
      </c>
      <c r="S46" s="70">
        <f t="shared" si="8"/>
        <v>0</v>
      </c>
      <c r="T46" s="1"/>
    </row>
    <row r="47" spans="1:20" ht="30.75" thickTop="1" x14ac:dyDescent="0.25">
      <c r="A47" s="14" t="s">
        <v>106</v>
      </c>
      <c r="B47" s="21" t="s">
        <v>56</v>
      </c>
      <c r="C47" s="186"/>
      <c r="D47" s="182" t="s">
        <v>204</v>
      </c>
      <c r="E47" s="143"/>
      <c r="F47" s="129">
        <f>G47+H47</f>
        <v>116</v>
      </c>
      <c r="G47" s="160">
        <v>70</v>
      </c>
      <c r="H47" s="129">
        <v>46</v>
      </c>
      <c r="I47" s="129">
        <v>16</v>
      </c>
      <c r="J47" s="129">
        <v>30</v>
      </c>
      <c r="K47" s="130"/>
      <c r="L47" s="128"/>
      <c r="M47" s="129"/>
      <c r="N47" s="129">
        <v>46</v>
      </c>
      <c r="O47" s="129"/>
      <c r="P47" s="129"/>
      <c r="Q47" s="130"/>
      <c r="R47" s="130"/>
      <c r="S47" s="131"/>
      <c r="T47" s="1"/>
    </row>
    <row r="48" spans="1:20" ht="30" x14ac:dyDescent="0.25">
      <c r="A48" s="15" t="s">
        <v>107</v>
      </c>
      <c r="B48" s="17" t="s">
        <v>57</v>
      </c>
      <c r="C48" s="187"/>
      <c r="D48" s="177" t="s">
        <v>222</v>
      </c>
      <c r="E48" s="145"/>
      <c r="F48" s="133">
        <f>G48+H48</f>
        <v>102</v>
      </c>
      <c r="G48" s="161">
        <v>64</v>
      </c>
      <c r="H48" s="133">
        <v>38</v>
      </c>
      <c r="I48" s="133">
        <v>14</v>
      </c>
      <c r="J48" s="133">
        <v>24</v>
      </c>
      <c r="K48" s="134"/>
      <c r="L48" s="132"/>
      <c r="M48" s="133"/>
      <c r="N48" s="133">
        <v>14</v>
      </c>
      <c r="O48" s="133">
        <v>24</v>
      </c>
      <c r="P48" s="133"/>
      <c r="Q48" s="134"/>
      <c r="R48" s="134"/>
      <c r="S48" s="135"/>
      <c r="T48" s="1"/>
    </row>
    <row r="49" spans="1:20" ht="30" x14ac:dyDescent="0.25">
      <c r="A49" s="30" t="s">
        <v>108</v>
      </c>
      <c r="B49" s="17" t="s">
        <v>57</v>
      </c>
      <c r="C49" s="187"/>
      <c r="D49" s="177" t="s">
        <v>222</v>
      </c>
      <c r="E49" s="145"/>
      <c r="F49" s="133"/>
      <c r="G49" s="161"/>
      <c r="H49" s="133" t="s">
        <v>149</v>
      </c>
      <c r="I49" s="133"/>
      <c r="J49" s="133" t="s">
        <v>149</v>
      </c>
      <c r="K49" s="133"/>
      <c r="L49" s="132"/>
      <c r="M49" s="133"/>
      <c r="N49" s="133"/>
      <c r="O49" s="133">
        <v>16</v>
      </c>
      <c r="P49" s="133"/>
      <c r="Q49" s="134"/>
      <c r="R49" s="134"/>
      <c r="S49" s="135"/>
      <c r="T49" s="1"/>
    </row>
    <row r="50" spans="1:20" x14ac:dyDescent="0.25">
      <c r="A50" s="15" t="s">
        <v>109</v>
      </c>
      <c r="B50" s="12" t="s">
        <v>58</v>
      </c>
      <c r="C50" s="144"/>
      <c r="D50" s="133" t="s">
        <v>200</v>
      </c>
      <c r="E50" s="145"/>
      <c r="F50" s="133">
        <f>G50+H50</f>
        <v>50</v>
      </c>
      <c r="G50" s="161">
        <v>30</v>
      </c>
      <c r="H50" s="133">
        <v>20</v>
      </c>
      <c r="I50" s="133"/>
      <c r="J50" s="133">
        <v>20</v>
      </c>
      <c r="K50" s="134"/>
      <c r="L50" s="132"/>
      <c r="M50" s="133"/>
      <c r="N50" s="133">
        <v>20</v>
      </c>
      <c r="O50" s="133"/>
      <c r="P50" s="133"/>
      <c r="Q50" s="134"/>
      <c r="R50" s="134"/>
      <c r="S50" s="135"/>
      <c r="T50" s="1"/>
    </row>
    <row r="51" spans="1:20" ht="21.75" customHeight="1" x14ac:dyDescent="0.25">
      <c r="A51" s="15" t="s">
        <v>111</v>
      </c>
      <c r="B51" s="12" t="s">
        <v>59</v>
      </c>
      <c r="C51" s="144"/>
      <c r="D51" s="133" t="s">
        <v>200</v>
      </c>
      <c r="E51" s="145"/>
      <c r="F51" s="133">
        <v>30</v>
      </c>
      <c r="G51" s="161">
        <v>20</v>
      </c>
      <c r="H51" s="133">
        <v>10</v>
      </c>
      <c r="I51" s="133"/>
      <c r="J51" s="133">
        <v>10</v>
      </c>
      <c r="K51" s="134"/>
      <c r="L51" s="132"/>
      <c r="M51" s="133"/>
      <c r="N51" s="133">
        <v>10</v>
      </c>
      <c r="O51" s="133"/>
      <c r="P51" s="133"/>
      <c r="Q51" s="134"/>
      <c r="R51" s="134"/>
      <c r="S51" s="135"/>
      <c r="T51" s="1"/>
    </row>
    <row r="52" spans="1:20" ht="30" x14ac:dyDescent="0.25">
      <c r="A52" s="15" t="s">
        <v>110</v>
      </c>
      <c r="B52" s="17" t="s">
        <v>60</v>
      </c>
      <c r="C52" s="187"/>
      <c r="D52" s="177" t="s">
        <v>204</v>
      </c>
      <c r="E52" s="145"/>
      <c r="F52" s="133">
        <f>G52+H52</f>
        <v>100</v>
      </c>
      <c r="G52" s="161">
        <v>60</v>
      </c>
      <c r="H52" s="133">
        <v>40</v>
      </c>
      <c r="I52" s="133">
        <v>10</v>
      </c>
      <c r="J52" s="133">
        <v>30</v>
      </c>
      <c r="K52" s="134"/>
      <c r="L52" s="132"/>
      <c r="M52" s="133"/>
      <c r="N52" s="133">
        <v>40</v>
      </c>
      <c r="O52" s="133"/>
      <c r="P52" s="133"/>
      <c r="Q52" s="134"/>
      <c r="R52" s="134"/>
      <c r="S52" s="135"/>
      <c r="T52" s="1"/>
    </row>
    <row r="53" spans="1:20" ht="30.75" thickBot="1" x14ac:dyDescent="0.3">
      <c r="A53" s="31" t="s">
        <v>112</v>
      </c>
      <c r="B53" s="23" t="s">
        <v>60</v>
      </c>
      <c r="C53" s="167"/>
      <c r="D53" s="170" t="s">
        <v>205</v>
      </c>
      <c r="E53" s="147"/>
      <c r="F53" s="126"/>
      <c r="G53" s="162"/>
      <c r="H53" s="133" t="s">
        <v>149</v>
      </c>
      <c r="I53" s="126"/>
      <c r="J53" s="126" t="s">
        <v>149</v>
      </c>
      <c r="K53" s="126"/>
      <c r="L53" s="125"/>
      <c r="M53" s="126"/>
      <c r="N53" s="126">
        <v>16</v>
      </c>
      <c r="O53" s="126"/>
      <c r="P53" s="126"/>
      <c r="Q53" s="136"/>
      <c r="R53" s="136"/>
      <c r="S53" s="137"/>
      <c r="T53" s="1"/>
    </row>
    <row r="54" spans="1:20" ht="34.5" customHeight="1" thickTop="1" thickBot="1" x14ac:dyDescent="0.3">
      <c r="A54" s="26" t="s">
        <v>113</v>
      </c>
      <c r="B54" s="29" t="s">
        <v>61</v>
      </c>
      <c r="C54" s="185"/>
      <c r="D54" s="185"/>
      <c r="E54" s="188" t="s">
        <v>213</v>
      </c>
      <c r="F54" s="150">
        <f>F55+F78</f>
        <v>1765</v>
      </c>
      <c r="G54" s="163">
        <f t="shared" ref="G54:J54" si="9">G55+G78</f>
        <v>943</v>
      </c>
      <c r="H54" s="150">
        <f>H55+H78</f>
        <v>822</v>
      </c>
      <c r="I54" s="150">
        <f t="shared" si="9"/>
        <v>240</v>
      </c>
      <c r="J54" s="150">
        <f t="shared" si="9"/>
        <v>582</v>
      </c>
      <c r="K54" s="155"/>
      <c r="L54" s="7">
        <f t="shared" ref="L54:P54" si="10">L55+L78</f>
        <v>0</v>
      </c>
      <c r="M54" s="25">
        <f t="shared" si="10"/>
        <v>0</v>
      </c>
      <c r="N54" s="25">
        <f t="shared" si="10"/>
        <v>10</v>
      </c>
      <c r="O54" s="25">
        <f t="shared" si="10"/>
        <v>240</v>
      </c>
      <c r="P54" s="25">
        <f t="shared" si="10"/>
        <v>248</v>
      </c>
      <c r="Q54" s="69">
        <f>Q55+Q78</f>
        <v>332</v>
      </c>
      <c r="R54" s="69">
        <f>R55+R78</f>
        <v>164</v>
      </c>
      <c r="S54" s="70">
        <f>S55+S78</f>
        <v>68</v>
      </c>
      <c r="T54" s="1"/>
    </row>
    <row r="55" spans="1:20" ht="30" thickTop="1" thickBot="1" x14ac:dyDescent="0.3">
      <c r="A55" s="33" t="s">
        <v>114</v>
      </c>
      <c r="B55" s="34" t="s">
        <v>62</v>
      </c>
      <c r="C55" s="189"/>
      <c r="D55" s="190"/>
      <c r="E55" s="152">
        <v>2</v>
      </c>
      <c r="F55" s="152">
        <f>G55+H55</f>
        <v>1616</v>
      </c>
      <c r="G55" s="164">
        <f>G56+G57+G58+G59+G60+G61+G62+G63+G64+G65+G66+G67+G68+G69+G70+G71+G72+G73+G74+G75+G76+G77</f>
        <v>862</v>
      </c>
      <c r="H55" s="152">
        <f>H56+H59+H62+H65+H67+H68+H69+H70+H71+H72+H73+H74+H75</f>
        <v>754</v>
      </c>
      <c r="I55" s="152">
        <f>I56+I59+I62+I65+I67+I68+I69+I70+I71+I72+I73+I74+I75</f>
        <v>206</v>
      </c>
      <c r="J55" s="152">
        <f>J56+J59+J62+J65+J67+J68+J69+J70+J71+J72+J73+J74+J75</f>
        <v>548</v>
      </c>
      <c r="K55" s="153"/>
      <c r="L55" s="63">
        <f>L56+L57+L58+L59+L60+L61+L63+L64+L65+L67+L68+L69+L70+L71+L72+L73+L74+L75+L76+L77</f>
        <v>0</v>
      </c>
      <c r="M55" s="61">
        <f>M56+M57+M58+M59+M60+M61+M62+M63+M64+M65+M66+M67+M68+M69+M70+M71+M72+M73+M74+M75+M76+M77</f>
        <v>0</v>
      </c>
      <c r="N55" s="61">
        <f>N56+N57+N58+N59+N60+N61+N62+N63+N64+N65+N66+N67+N68+N69+N70+N71+N72+N73+N74+N75+N76+N77</f>
        <v>10</v>
      </c>
      <c r="O55" s="61">
        <f>O56+O57+O58+O59+O60+O61+O62+O63+O64+O65+O66+O67+O68+O69+O70+O71+O72+O73+O74+O75+O76+O77</f>
        <v>240</v>
      </c>
      <c r="P55" s="61">
        <f>P56+P57+P58+P59+P60+P61+P62+P63+P64+P65+P66+P67+P68+P69+P70+P71+P72+P73+P74+P75+P76+P77</f>
        <v>248</v>
      </c>
      <c r="Q55" s="62">
        <f>Q56+Q57+Q58+Q59+Q60+Q61+Q62+Q63+Q64+Q65+Q66+Q67+Q69+Q70+Q68+Q71+Q73+Q72+Q74+Q75+Q76+Q77</f>
        <v>332</v>
      </c>
      <c r="R55" s="62">
        <f>R56+R57+R58+R59+R60+R61+R62+R63+R64+R65+R66+R67+R68+R69+R70+R71+R72+R73+R74+R75+R76+R77</f>
        <v>164</v>
      </c>
      <c r="S55" s="64">
        <f>S56+S57+S58+S59+S60+S61+S62+S63+S64+S65+S66+S67+S68+S69+S70+S71+S72+S73+S74+S75+S76+S77</f>
        <v>0</v>
      </c>
      <c r="T55" s="1"/>
    </row>
    <row r="56" spans="1:20" ht="30" customHeight="1" x14ac:dyDescent="0.25">
      <c r="A56" s="14" t="s">
        <v>115</v>
      </c>
      <c r="B56" s="11" t="s">
        <v>63</v>
      </c>
      <c r="C56" s="191"/>
      <c r="D56" s="129"/>
      <c r="E56" s="142" t="s">
        <v>208</v>
      </c>
      <c r="F56" s="129">
        <f>G56+H56</f>
        <v>335</v>
      </c>
      <c r="G56" s="160">
        <v>169</v>
      </c>
      <c r="H56" s="129">
        <f>I56+J56</f>
        <v>166</v>
      </c>
      <c r="I56" s="129">
        <v>36</v>
      </c>
      <c r="J56" s="129">
        <v>130</v>
      </c>
      <c r="K56" s="130"/>
      <c r="L56" s="47"/>
      <c r="M56" s="45"/>
      <c r="N56" s="45"/>
      <c r="O56" s="45">
        <v>66</v>
      </c>
      <c r="P56" s="45">
        <v>100</v>
      </c>
      <c r="Q56" s="46"/>
      <c r="R56" s="46"/>
      <c r="S56" s="48"/>
      <c r="T56" s="1"/>
    </row>
    <row r="57" spans="1:20" ht="27" customHeight="1" x14ac:dyDescent="0.25">
      <c r="A57" s="30" t="s">
        <v>116</v>
      </c>
      <c r="B57" s="12" t="s">
        <v>63</v>
      </c>
      <c r="C57" s="157"/>
      <c r="D57" s="133" t="s">
        <v>206</v>
      </c>
      <c r="E57" s="145"/>
      <c r="F57" s="133"/>
      <c r="G57" s="161"/>
      <c r="H57" s="133" t="s">
        <v>149</v>
      </c>
      <c r="I57" s="133"/>
      <c r="J57" s="133" t="s">
        <v>149</v>
      </c>
      <c r="K57" s="133"/>
      <c r="L57" s="51"/>
      <c r="M57" s="49"/>
      <c r="N57" s="49"/>
      <c r="O57" s="49"/>
      <c r="P57" s="49">
        <v>16</v>
      </c>
      <c r="Q57" s="50"/>
      <c r="R57" s="50"/>
      <c r="S57" s="52"/>
      <c r="T57" s="1"/>
    </row>
    <row r="58" spans="1:20" ht="26.25" customHeight="1" x14ac:dyDescent="0.25">
      <c r="A58" s="30" t="s">
        <v>117</v>
      </c>
      <c r="B58" s="12" t="s">
        <v>63</v>
      </c>
      <c r="C58" s="157"/>
      <c r="D58" s="133" t="s">
        <v>207</v>
      </c>
      <c r="E58" s="145"/>
      <c r="F58" s="133"/>
      <c r="G58" s="161"/>
      <c r="H58" s="133" t="s">
        <v>150</v>
      </c>
      <c r="I58" s="133"/>
      <c r="J58" s="133" t="s">
        <v>150</v>
      </c>
      <c r="K58" s="133"/>
      <c r="L58" s="51"/>
      <c r="M58" s="49"/>
      <c r="N58" s="49"/>
      <c r="O58" s="49"/>
      <c r="P58" s="49">
        <v>16</v>
      </c>
      <c r="Q58" s="50">
        <v>32</v>
      </c>
      <c r="R58" s="50"/>
      <c r="S58" s="52"/>
      <c r="T58" s="1"/>
    </row>
    <row r="59" spans="1:20" ht="19.5" customHeight="1" x14ac:dyDescent="0.25">
      <c r="A59" s="15" t="s">
        <v>118</v>
      </c>
      <c r="B59" s="12" t="s">
        <v>64</v>
      </c>
      <c r="C59" s="157"/>
      <c r="D59" s="133"/>
      <c r="E59" s="144" t="s">
        <v>208</v>
      </c>
      <c r="F59" s="133">
        <f>G59+H59</f>
        <v>274</v>
      </c>
      <c r="G59" s="161">
        <v>138</v>
      </c>
      <c r="H59" s="133">
        <f>I59+J59</f>
        <v>136</v>
      </c>
      <c r="I59" s="133">
        <v>36</v>
      </c>
      <c r="J59" s="133">
        <v>100</v>
      </c>
      <c r="K59" s="134"/>
      <c r="L59" s="51"/>
      <c r="M59" s="49"/>
      <c r="N59" s="49"/>
      <c r="O59" s="49">
        <v>36</v>
      </c>
      <c r="P59" s="49">
        <v>36</v>
      </c>
      <c r="Q59" s="50">
        <v>64</v>
      </c>
      <c r="R59" s="50"/>
      <c r="S59" s="52"/>
      <c r="T59" s="1"/>
    </row>
    <row r="60" spans="1:20" ht="23.25" customHeight="1" x14ac:dyDescent="0.25">
      <c r="A60" s="30" t="s">
        <v>119</v>
      </c>
      <c r="B60" s="12" t="s">
        <v>64</v>
      </c>
      <c r="C60" s="157"/>
      <c r="D60" s="133" t="s">
        <v>209</v>
      </c>
      <c r="E60" s="145"/>
      <c r="F60" s="133"/>
      <c r="G60" s="161"/>
      <c r="H60" s="133" t="s">
        <v>149</v>
      </c>
      <c r="I60" s="133"/>
      <c r="J60" s="133" t="s">
        <v>149</v>
      </c>
      <c r="K60" s="133"/>
      <c r="L60" s="51"/>
      <c r="M60" s="49"/>
      <c r="N60" s="49"/>
      <c r="O60" s="49"/>
      <c r="P60" s="49"/>
      <c r="Q60" s="50">
        <v>16</v>
      </c>
      <c r="R60" s="50"/>
      <c r="S60" s="52"/>
      <c r="T60" s="1"/>
    </row>
    <row r="61" spans="1:20" ht="26.25" customHeight="1" x14ac:dyDescent="0.25">
      <c r="A61" s="30" t="s">
        <v>120</v>
      </c>
      <c r="B61" s="12" t="s">
        <v>64</v>
      </c>
      <c r="C61" s="157"/>
      <c r="D61" s="133" t="s">
        <v>210</v>
      </c>
      <c r="E61" s="145"/>
      <c r="F61" s="133"/>
      <c r="G61" s="161"/>
      <c r="H61" s="133" t="s">
        <v>151</v>
      </c>
      <c r="I61" s="133"/>
      <c r="J61" s="133" t="s">
        <v>151</v>
      </c>
      <c r="K61" s="133"/>
      <c r="L61" s="51"/>
      <c r="M61" s="49"/>
      <c r="N61" s="49"/>
      <c r="O61" s="49"/>
      <c r="P61" s="49"/>
      <c r="Q61" s="50">
        <v>32</v>
      </c>
      <c r="R61" s="50"/>
      <c r="S61" s="52"/>
      <c r="T61" s="1"/>
    </row>
    <row r="62" spans="1:20" ht="24.75" customHeight="1" x14ac:dyDescent="0.25">
      <c r="A62" s="15" t="s">
        <v>121</v>
      </c>
      <c r="B62" s="12" t="s">
        <v>65</v>
      </c>
      <c r="C62" s="157"/>
      <c r="D62" s="133"/>
      <c r="E62" s="144" t="s">
        <v>231</v>
      </c>
      <c r="F62" s="133">
        <f>G62+H62</f>
        <v>286</v>
      </c>
      <c r="G62" s="161">
        <v>154</v>
      </c>
      <c r="H62" s="133">
        <f>I62+J62</f>
        <v>132</v>
      </c>
      <c r="I62" s="133">
        <v>38</v>
      </c>
      <c r="J62" s="133">
        <v>94</v>
      </c>
      <c r="K62" s="134"/>
      <c r="L62" s="51"/>
      <c r="M62" s="49"/>
      <c r="N62" s="49"/>
      <c r="O62" s="49">
        <v>76</v>
      </c>
      <c r="P62" s="49">
        <v>32</v>
      </c>
      <c r="Q62" s="50">
        <v>24</v>
      </c>
      <c r="R62" s="50"/>
      <c r="S62" s="52"/>
      <c r="T62" s="1"/>
    </row>
    <row r="63" spans="1:20" ht="24" customHeight="1" x14ac:dyDescent="0.25">
      <c r="A63" s="30" t="s">
        <v>122</v>
      </c>
      <c r="B63" s="12" t="s">
        <v>65</v>
      </c>
      <c r="C63" s="157"/>
      <c r="D63" s="133" t="s">
        <v>206</v>
      </c>
      <c r="E63" s="145"/>
      <c r="F63" s="133"/>
      <c r="G63" s="161"/>
      <c r="H63" s="133" t="s">
        <v>149</v>
      </c>
      <c r="I63" s="133"/>
      <c r="J63" s="133" t="s">
        <v>149</v>
      </c>
      <c r="K63" s="133"/>
      <c r="L63" s="51"/>
      <c r="M63" s="49"/>
      <c r="N63" s="49"/>
      <c r="O63" s="49"/>
      <c r="P63" s="49">
        <v>16</v>
      </c>
      <c r="Q63" s="50"/>
      <c r="R63" s="50"/>
      <c r="S63" s="52"/>
      <c r="T63" s="1"/>
    </row>
    <row r="64" spans="1:20" ht="23.25" customHeight="1" x14ac:dyDescent="0.25">
      <c r="A64" s="30" t="s">
        <v>123</v>
      </c>
      <c r="B64" s="12" t="s">
        <v>65</v>
      </c>
      <c r="C64" s="157"/>
      <c r="D64" s="133" t="s">
        <v>232</v>
      </c>
      <c r="E64" s="145"/>
      <c r="F64" s="133"/>
      <c r="G64" s="161"/>
      <c r="H64" s="133" t="s">
        <v>150</v>
      </c>
      <c r="I64" s="133"/>
      <c r="J64" s="133" t="s">
        <v>150</v>
      </c>
      <c r="K64" s="133"/>
      <c r="L64" s="51"/>
      <c r="M64" s="49"/>
      <c r="N64" s="49"/>
      <c r="O64" s="49"/>
      <c r="P64" s="49"/>
      <c r="Q64" s="50"/>
      <c r="R64" s="50">
        <v>48</v>
      </c>
      <c r="S64" s="52"/>
      <c r="T64" s="1"/>
    </row>
    <row r="65" spans="1:20" ht="30" x14ac:dyDescent="0.25">
      <c r="A65" s="15" t="s">
        <v>124</v>
      </c>
      <c r="B65" s="17" t="s">
        <v>66</v>
      </c>
      <c r="C65" s="157"/>
      <c r="D65" s="177" t="s">
        <v>223</v>
      </c>
      <c r="E65" s="187"/>
      <c r="F65" s="133">
        <f>G65+H65</f>
        <v>132</v>
      </c>
      <c r="G65" s="161">
        <v>64</v>
      </c>
      <c r="H65" s="133">
        <f>I65+J65</f>
        <v>68</v>
      </c>
      <c r="I65" s="133">
        <v>20</v>
      </c>
      <c r="J65" s="133">
        <v>48</v>
      </c>
      <c r="K65" s="134"/>
      <c r="L65" s="51"/>
      <c r="M65" s="49"/>
      <c r="N65" s="49"/>
      <c r="O65" s="49"/>
      <c r="P65" s="49"/>
      <c r="Q65" s="50">
        <v>68</v>
      </c>
      <c r="R65" s="50"/>
      <c r="S65" s="52"/>
      <c r="T65" s="1"/>
    </row>
    <row r="66" spans="1:20" ht="30" x14ac:dyDescent="0.25">
      <c r="A66" s="30" t="s">
        <v>125</v>
      </c>
      <c r="B66" s="17" t="s">
        <v>66</v>
      </c>
      <c r="C66" s="157"/>
      <c r="D66" s="177" t="s">
        <v>211</v>
      </c>
      <c r="E66" s="145"/>
      <c r="F66" s="133"/>
      <c r="G66" s="161"/>
      <c r="H66" s="133" t="s">
        <v>151</v>
      </c>
      <c r="I66" s="133"/>
      <c r="J66" s="133" t="s">
        <v>151</v>
      </c>
      <c r="L66" s="132"/>
      <c r="M66" s="133"/>
      <c r="N66" s="133"/>
      <c r="O66" s="133"/>
      <c r="P66" s="49"/>
      <c r="Q66" s="50"/>
      <c r="R66" s="50">
        <v>32</v>
      </c>
      <c r="S66" s="52"/>
      <c r="T66" s="1"/>
    </row>
    <row r="67" spans="1:20" ht="18" customHeight="1" x14ac:dyDescent="0.25">
      <c r="A67" s="15" t="s">
        <v>126</v>
      </c>
      <c r="B67" s="12" t="s">
        <v>67</v>
      </c>
      <c r="C67" s="133"/>
      <c r="D67" s="133"/>
      <c r="E67" s="145"/>
      <c r="F67" s="133">
        <f>G67+H67</f>
        <v>48</v>
      </c>
      <c r="G67" s="161">
        <v>28</v>
      </c>
      <c r="H67" s="133">
        <f>I67+J67</f>
        <v>20</v>
      </c>
      <c r="I67" s="133">
        <v>8</v>
      </c>
      <c r="J67" s="133">
        <v>12</v>
      </c>
      <c r="K67" s="134"/>
      <c r="L67" s="132"/>
      <c r="M67" s="133"/>
      <c r="N67" s="133"/>
      <c r="O67" s="133"/>
      <c r="P67" s="49"/>
      <c r="Q67" s="50"/>
      <c r="R67" s="50">
        <v>20</v>
      </c>
      <c r="S67" s="52"/>
      <c r="T67" s="1"/>
    </row>
    <row r="68" spans="1:20" ht="30" x14ac:dyDescent="0.25">
      <c r="A68" s="15" t="s">
        <v>127</v>
      </c>
      <c r="B68" s="17" t="s">
        <v>68</v>
      </c>
      <c r="C68" s="133"/>
      <c r="D68" s="133" t="s">
        <v>209</v>
      </c>
      <c r="E68" s="145"/>
      <c r="F68" s="133">
        <v>109</v>
      </c>
      <c r="G68" s="161">
        <v>45</v>
      </c>
      <c r="H68" s="133">
        <v>64</v>
      </c>
      <c r="I68" s="133">
        <v>20</v>
      </c>
      <c r="J68" s="133">
        <v>44</v>
      </c>
      <c r="K68" s="134"/>
      <c r="L68" s="132"/>
      <c r="M68" s="133"/>
      <c r="N68" s="133"/>
      <c r="O68" s="133"/>
      <c r="P68" s="49">
        <v>32</v>
      </c>
      <c r="Q68" s="50">
        <v>32</v>
      </c>
      <c r="R68" s="50"/>
      <c r="S68" s="52"/>
      <c r="T68" s="1"/>
    </row>
    <row r="69" spans="1:20" ht="30" x14ac:dyDescent="0.25">
      <c r="A69" s="15" t="s">
        <v>128</v>
      </c>
      <c r="B69" s="17" t="s">
        <v>69</v>
      </c>
      <c r="C69" s="133"/>
      <c r="D69" s="187"/>
      <c r="E69" s="145"/>
      <c r="F69" s="133">
        <f>G69+H69</f>
        <v>56</v>
      </c>
      <c r="G69" s="161">
        <v>34</v>
      </c>
      <c r="H69" s="133">
        <v>22</v>
      </c>
      <c r="I69" s="133">
        <v>6</v>
      </c>
      <c r="J69" s="133">
        <v>16</v>
      </c>
      <c r="K69" s="134"/>
      <c r="L69" s="132"/>
      <c r="M69" s="133"/>
      <c r="N69" s="133"/>
      <c r="O69" s="133"/>
      <c r="P69" s="49"/>
      <c r="Q69" s="50">
        <v>6</v>
      </c>
      <c r="R69" s="50">
        <v>16</v>
      </c>
      <c r="S69" s="52"/>
      <c r="T69" s="1"/>
    </row>
    <row r="70" spans="1:20" ht="21" customHeight="1" x14ac:dyDescent="0.25">
      <c r="A70" s="15" t="s">
        <v>129</v>
      </c>
      <c r="B70" s="12" t="s">
        <v>70</v>
      </c>
      <c r="C70" s="133"/>
      <c r="D70" s="144"/>
      <c r="E70" s="145"/>
      <c r="F70" s="133">
        <f>G70+H70</f>
        <v>56</v>
      </c>
      <c r="G70" s="161">
        <v>34</v>
      </c>
      <c r="H70" s="133">
        <v>22</v>
      </c>
      <c r="I70" s="133">
        <v>6</v>
      </c>
      <c r="J70" s="133">
        <v>16</v>
      </c>
      <c r="K70" s="134"/>
      <c r="L70" s="132"/>
      <c r="M70" s="133"/>
      <c r="N70" s="133"/>
      <c r="O70" s="133"/>
      <c r="P70" s="49"/>
      <c r="Q70" s="50">
        <v>6</v>
      </c>
      <c r="R70" s="50">
        <v>16</v>
      </c>
      <c r="S70" s="52"/>
      <c r="T70" s="1"/>
    </row>
    <row r="71" spans="1:20" ht="30" x14ac:dyDescent="0.25">
      <c r="A71" s="15" t="s">
        <v>130</v>
      </c>
      <c r="B71" s="17" t="s">
        <v>71</v>
      </c>
      <c r="C71" s="133"/>
      <c r="D71" s="187"/>
      <c r="E71" s="145"/>
      <c r="F71" s="133">
        <f>G71+H71</f>
        <v>56</v>
      </c>
      <c r="G71" s="161">
        <v>34</v>
      </c>
      <c r="H71" s="133">
        <v>22</v>
      </c>
      <c r="I71" s="133">
        <v>6</v>
      </c>
      <c r="J71" s="133">
        <v>16</v>
      </c>
      <c r="K71" s="134"/>
      <c r="L71" s="132"/>
      <c r="M71" s="133"/>
      <c r="N71" s="133"/>
      <c r="O71" s="133"/>
      <c r="P71" s="49"/>
      <c r="Q71" s="50">
        <v>6</v>
      </c>
      <c r="R71" s="50">
        <v>16</v>
      </c>
      <c r="S71" s="52"/>
      <c r="T71" s="1"/>
    </row>
    <row r="72" spans="1:20" ht="30" x14ac:dyDescent="0.25">
      <c r="A72" s="15" t="s">
        <v>131</v>
      </c>
      <c r="B72" s="17" t="s">
        <v>72</v>
      </c>
      <c r="C72" s="133"/>
      <c r="D72" s="187"/>
      <c r="E72" s="145"/>
      <c r="F72" s="133">
        <f>G72+H72</f>
        <v>56</v>
      </c>
      <c r="G72" s="161">
        <v>34</v>
      </c>
      <c r="H72" s="133">
        <v>22</v>
      </c>
      <c r="I72" s="133">
        <v>6</v>
      </c>
      <c r="J72" s="133">
        <v>16</v>
      </c>
      <c r="K72" s="134"/>
      <c r="L72" s="132"/>
      <c r="M72" s="133"/>
      <c r="N72" s="133"/>
      <c r="O72" s="133"/>
      <c r="P72" s="49"/>
      <c r="Q72" s="49">
        <v>6</v>
      </c>
      <c r="R72" s="148">
        <v>16</v>
      </c>
      <c r="S72" s="52"/>
      <c r="T72" s="1"/>
    </row>
    <row r="73" spans="1:20" ht="30" x14ac:dyDescent="0.25">
      <c r="A73" s="15" t="s">
        <v>132</v>
      </c>
      <c r="B73" s="17" t="s">
        <v>73</v>
      </c>
      <c r="C73" s="133"/>
      <c r="D73" s="187"/>
      <c r="E73" s="145"/>
      <c r="F73" s="133">
        <f>G73+H73</f>
        <v>56</v>
      </c>
      <c r="G73" s="161">
        <v>34</v>
      </c>
      <c r="H73" s="133">
        <v>22</v>
      </c>
      <c r="I73" s="133">
        <v>6</v>
      </c>
      <c r="J73" s="133">
        <v>16</v>
      </c>
      <c r="K73" s="134"/>
      <c r="L73" s="132"/>
      <c r="M73" s="133"/>
      <c r="N73" s="133"/>
      <c r="O73" s="133"/>
      <c r="P73" s="49"/>
      <c r="Q73" s="50">
        <v>22</v>
      </c>
      <c r="R73" s="50"/>
      <c r="S73" s="52"/>
      <c r="T73" s="1"/>
    </row>
    <row r="74" spans="1:20" ht="21.75" customHeight="1" x14ac:dyDescent="0.25">
      <c r="A74" s="15" t="s">
        <v>133</v>
      </c>
      <c r="B74" s="12" t="s">
        <v>74</v>
      </c>
      <c r="C74" s="133"/>
      <c r="D74" s="144"/>
      <c r="E74" s="145"/>
      <c r="F74" s="133">
        <v>48</v>
      </c>
      <c r="G74" s="161">
        <v>30</v>
      </c>
      <c r="H74" s="133">
        <v>18</v>
      </c>
      <c r="I74" s="133">
        <v>2</v>
      </c>
      <c r="J74" s="133">
        <v>16</v>
      </c>
      <c r="K74" s="134"/>
      <c r="L74" s="132"/>
      <c r="M74" s="133"/>
      <c r="N74" s="133"/>
      <c r="O74" s="133"/>
      <c r="P74" s="49"/>
      <c r="Q74" s="50">
        <v>18</v>
      </c>
      <c r="R74" s="50"/>
      <c r="S74" s="52"/>
      <c r="T74" s="1"/>
    </row>
    <row r="75" spans="1:20" ht="30" x14ac:dyDescent="0.25">
      <c r="A75" s="15" t="s">
        <v>134</v>
      </c>
      <c r="B75" s="17" t="s">
        <v>75</v>
      </c>
      <c r="C75" s="157"/>
      <c r="D75" s="133" t="s">
        <v>224</v>
      </c>
      <c r="E75" s="145"/>
      <c r="F75" s="133">
        <f>G75+H75</f>
        <v>104</v>
      </c>
      <c r="G75" s="161">
        <v>64</v>
      </c>
      <c r="H75" s="133">
        <v>40</v>
      </c>
      <c r="I75" s="133">
        <v>16</v>
      </c>
      <c r="J75" s="133">
        <v>24</v>
      </c>
      <c r="K75" s="134"/>
      <c r="L75" s="51"/>
      <c r="M75" s="49"/>
      <c r="N75" s="49">
        <v>10</v>
      </c>
      <c r="O75" s="49">
        <v>30</v>
      </c>
      <c r="P75" s="49"/>
      <c r="Q75" s="50"/>
      <c r="R75" s="50"/>
      <c r="S75" s="52"/>
      <c r="T75" s="1"/>
    </row>
    <row r="76" spans="1:20" ht="30" x14ac:dyDescent="0.25">
      <c r="A76" s="30" t="s">
        <v>135</v>
      </c>
      <c r="B76" s="17" t="s">
        <v>75</v>
      </c>
      <c r="C76" s="157"/>
      <c r="D76" s="177" t="s">
        <v>222</v>
      </c>
      <c r="E76" s="145"/>
      <c r="F76" s="133"/>
      <c r="G76" s="161"/>
      <c r="H76" s="133" t="s">
        <v>149</v>
      </c>
      <c r="I76" s="133"/>
      <c r="J76" s="133" t="s">
        <v>149</v>
      </c>
      <c r="K76" s="133"/>
      <c r="L76" s="51"/>
      <c r="M76" s="49"/>
      <c r="N76" s="49"/>
      <c r="O76" s="49">
        <v>16</v>
      </c>
      <c r="P76" s="49"/>
      <c r="Q76" s="50"/>
      <c r="R76" s="50"/>
      <c r="S76" s="52"/>
      <c r="T76" s="1"/>
    </row>
    <row r="77" spans="1:20" ht="30.75" thickBot="1" x14ac:dyDescent="0.3">
      <c r="A77" s="31" t="s">
        <v>136</v>
      </c>
      <c r="B77" s="23" t="s">
        <v>75</v>
      </c>
      <c r="C77" s="192"/>
      <c r="D77" s="170" t="s">
        <v>212</v>
      </c>
      <c r="E77" s="147"/>
      <c r="F77" s="126"/>
      <c r="G77" s="162"/>
      <c r="H77" s="126" t="s">
        <v>149</v>
      </c>
      <c r="I77" s="126"/>
      <c r="J77" s="126" t="s">
        <v>149</v>
      </c>
      <c r="K77" s="126"/>
      <c r="L77" s="55"/>
      <c r="M77" s="53"/>
      <c r="N77" s="53"/>
      <c r="O77" s="53">
        <v>16</v>
      </c>
      <c r="P77" s="53"/>
      <c r="Q77" s="54"/>
      <c r="R77" s="54"/>
      <c r="S77" s="56"/>
      <c r="T77" s="1"/>
    </row>
    <row r="78" spans="1:20" ht="25.5" customHeight="1" thickBot="1" x14ac:dyDescent="0.3">
      <c r="A78" s="123" t="s">
        <v>137</v>
      </c>
      <c r="B78" s="28" t="s">
        <v>76</v>
      </c>
      <c r="C78" s="193"/>
      <c r="D78" s="149" t="s">
        <v>192</v>
      </c>
      <c r="E78" s="194"/>
      <c r="F78" s="149">
        <f>G78+H78</f>
        <v>149</v>
      </c>
      <c r="G78" s="166">
        <v>81</v>
      </c>
      <c r="H78" s="149">
        <f>I78+J78</f>
        <v>68</v>
      </c>
      <c r="I78" s="149">
        <v>34</v>
      </c>
      <c r="J78" s="149">
        <v>34</v>
      </c>
      <c r="K78" s="158"/>
      <c r="L78" s="59"/>
      <c r="M78" s="57"/>
      <c r="N78" s="57"/>
      <c r="O78" s="57"/>
      <c r="P78" s="57"/>
      <c r="Q78" s="58"/>
      <c r="R78" s="58"/>
      <c r="S78" s="60">
        <v>68</v>
      </c>
      <c r="T78" s="1"/>
    </row>
    <row r="79" spans="1:20" ht="44.25" customHeight="1" thickTop="1" thickBot="1" x14ac:dyDescent="0.3">
      <c r="A79" s="26" t="s">
        <v>138</v>
      </c>
      <c r="B79" s="29" t="s">
        <v>77</v>
      </c>
      <c r="C79" s="185"/>
      <c r="D79" s="185"/>
      <c r="E79" s="185" t="s">
        <v>214</v>
      </c>
      <c r="F79" s="154">
        <v>160</v>
      </c>
      <c r="G79" s="165">
        <f>G80+G81+G82</f>
        <v>80</v>
      </c>
      <c r="H79" s="154">
        <f>H80+H81</f>
        <v>80</v>
      </c>
      <c r="I79" s="154">
        <f>I80+I81+I82</f>
        <v>24</v>
      </c>
      <c r="J79" s="154">
        <f>J80+J81</f>
        <v>56</v>
      </c>
      <c r="K79" s="151"/>
      <c r="L79" s="67"/>
      <c r="M79" s="65"/>
      <c r="N79" s="65"/>
      <c r="O79" s="65"/>
      <c r="P79" s="65"/>
      <c r="Q79" s="66"/>
      <c r="R79" s="66"/>
      <c r="S79" s="68">
        <f>S80+S81+S82</f>
        <v>96</v>
      </c>
      <c r="T79" s="1"/>
    </row>
    <row r="80" spans="1:20" ht="20.25" customHeight="1" thickTop="1" x14ac:dyDescent="0.25">
      <c r="A80" s="14" t="s">
        <v>139</v>
      </c>
      <c r="B80" s="11" t="s">
        <v>78</v>
      </c>
      <c r="C80" s="142"/>
      <c r="D80" s="129" t="s">
        <v>215</v>
      </c>
      <c r="E80" s="143"/>
      <c r="F80" s="129">
        <f>G80+H80</f>
        <v>70</v>
      </c>
      <c r="G80" s="160">
        <v>40</v>
      </c>
      <c r="H80" s="129">
        <v>30</v>
      </c>
      <c r="I80" s="129">
        <v>10</v>
      </c>
      <c r="J80" s="129">
        <v>20</v>
      </c>
      <c r="K80" s="130"/>
      <c r="L80" s="47"/>
      <c r="M80" s="45"/>
      <c r="N80" s="45"/>
      <c r="O80" s="45"/>
      <c r="P80" s="45"/>
      <c r="Q80" s="46"/>
      <c r="R80" s="46"/>
      <c r="S80" s="48">
        <v>30</v>
      </c>
      <c r="T80" s="1"/>
    </row>
    <row r="81" spans="1:20" ht="23.25" customHeight="1" x14ac:dyDescent="0.25">
      <c r="A81" s="15" t="s">
        <v>140</v>
      </c>
      <c r="B81" s="12" t="s">
        <v>79</v>
      </c>
      <c r="C81" s="144"/>
      <c r="D81" s="133" t="s">
        <v>216</v>
      </c>
      <c r="E81" s="145"/>
      <c r="F81" s="133">
        <f>G81+H81</f>
        <v>90</v>
      </c>
      <c r="G81" s="161">
        <v>40</v>
      </c>
      <c r="H81" s="133">
        <v>50</v>
      </c>
      <c r="I81" s="133">
        <v>14</v>
      </c>
      <c r="J81" s="133">
        <v>36</v>
      </c>
      <c r="K81" s="134"/>
      <c r="L81" s="51"/>
      <c r="M81" s="49"/>
      <c r="N81" s="49"/>
      <c r="O81" s="49"/>
      <c r="P81" s="49"/>
      <c r="Q81" s="50"/>
      <c r="R81" s="50"/>
      <c r="S81" s="52">
        <v>50</v>
      </c>
      <c r="T81" s="1"/>
    </row>
    <row r="82" spans="1:20" ht="25.5" customHeight="1" thickBot="1" x14ac:dyDescent="0.3">
      <c r="A82" s="31" t="s">
        <v>141</v>
      </c>
      <c r="B82" s="13" t="s">
        <v>79</v>
      </c>
      <c r="C82" s="146"/>
      <c r="D82" s="126" t="s">
        <v>192</v>
      </c>
      <c r="E82" s="147"/>
      <c r="F82" s="126"/>
      <c r="G82" s="162"/>
      <c r="H82" s="126" t="s">
        <v>149</v>
      </c>
      <c r="I82" s="126"/>
      <c r="J82" s="126" t="s">
        <v>149</v>
      </c>
      <c r="K82" s="126"/>
      <c r="L82" s="55"/>
      <c r="M82" s="53"/>
      <c r="N82" s="53"/>
      <c r="O82" s="53"/>
      <c r="P82" s="53"/>
      <c r="Q82" s="54"/>
      <c r="R82" s="54"/>
      <c r="S82" s="56">
        <v>16</v>
      </c>
      <c r="T82" s="1"/>
    </row>
    <row r="83" spans="1:20" ht="35.25" customHeight="1" thickTop="1" thickBot="1" x14ac:dyDescent="0.3">
      <c r="A83" s="26" t="s">
        <v>142</v>
      </c>
      <c r="B83" s="29" t="s">
        <v>80</v>
      </c>
      <c r="C83" s="185"/>
      <c r="D83" s="185"/>
      <c r="E83" s="185" t="s">
        <v>189</v>
      </c>
      <c r="F83" s="154">
        <f>F84+F85+F87</f>
        <v>345</v>
      </c>
      <c r="G83" s="165">
        <f>G84+G85+G87</f>
        <v>201</v>
      </c>
      <c r="H83" s="154">
        <f>H84+H85+H87</f>
        <v>144</v>
      </c>
      <c r="I83" s="154">
        <f>I84+I85+I86+I87+I88+I89</f>
        <v>22</v>
      </c>
      <c r="J83" s="154">
        <f>J84+J85+J87</f>
        <v>122</v>
      </c>
      <c r="K83" s="151"/>
      <c r="L83" s="67">
        <f t="shared" ref="L83:R83" si="11">L84+L85+L86+L87+L88+L89</f>
        <v>0</v>
      </c>
      <c r="M83" s="65">
        <f t="shared" si="11"/>
        <v>224</v>
      </c>
      <c r="N83" s="65">
        <f t="shared" si="11"/>
        <v>0</v>
      </c>
      <c r="O83" s="65">
        <f t="shared" si="11"/>
        <v>0</v>
      </c>
      <c r="P83" s="65">
        <f t="shared" si="11"/>
        <v>0</v>
      </c>
      <c r="Q83" s="66">
        <f t="shared" si="11"/>
        <v>0</v>
      </c>
      <c r="R83" s="66">
        <f t="shared" si="11"/>
        <v>0</v>
      </c>
      <c r="S83" s="68">
        <f>S84+S85+S86+S87++S88+S89</f>
        <v>0</v>
      </c>
      <c r="T83" s="1"/>
    </row>
    <row r="84" spans="1:20" ht="27" customHeight="1" thickTop="1" x14ac:dyDescent="0.25">
      <c r="A84" s="14" t="s">
        <v>143</v>
      </c>
      <c r="B84" s="11" t="s">
        <v>81</v>
      </c>
      <c r="C84" s="142"/>
      <c r="D84" s="177" t="s">
        <v>234</v>
      </c>
      <c r="E84" s="143"/>
      <c r="F84" s="129">
        <v>60</v>
      </c>
      <c r="G84" s="160">
        <v>32</v>
      </c>
      <c r="H84" s="129">
        <v>28</v>
      </c>
      <c r="I84" s="129">
        <v>8</v>
      </c>
      <c r="J84" s="129">
        <v>20</v>
      </c>
      <c r="K84" s="130"/>
      <c r="L84" s="47"/>
      <c r="M84" s="45">
        <v>28</v>
      </c>
      <c r="N84" s="45"/>
      <c r="O84" s="45"/>
      <c r="P84" s="45"/>
      <c r="Q84" s="46"/>
      <c r="R84" s="46"/>
      <c r="S84" s="48"/>
      <c r="T84" s="1"/>
    </row>
    <row r="85" spans="1:20" ht="30" x14ac:dyDescent="0.25">
      <c r="A85" s="15" t="s">
        <v>144</v>
      </c>
      <c r="B85" s="17" t="s">
        <v>82</v>
      </c>
      <c r="C85" s="187"/>
      <c r="D85" s="177" t="s">
        <v>234</v>
      </c>
      <c r="E85" s="145"/>
      <c r="F85" s="133">
        <v>153</v>
      </c>
      <c r="G85" s="161">
        <v>91</v>
      </c>
      <c r="H85" s="133">
        <v>62</v>
      </c>
      <c r="I85" s="133">
        <v>14</v>
      </c>
      <c r="J85" s="133">
        <v>48</v>
      </c>
      <c r="K85" s="134"/>
      <c r="L85" s="51"/>
      <c r="M85" s="49">
        <v>62</v>
      </c>
      <c r="N85" s="49"/>
      <c r="O85" s="49"/>
      <c r="P85" s="49"/>
      <c r="Q85" s="50"/>
      <c r="R85" s="50"/>
      <c r="S85" s="52"/>
      <c r="T85" s="1"/>
    </row>
    <row r="86" spans="1:20" ht="30" x14ac:dyDescent="0.25">
      <c r="A86" s="30" t="s">
        <v>145</v>
      </c>
      <c r="B86" s="17" t="s">
        <v>82</v>
      </c>
      <c r="C86" s="187"/>
      <c r="D86" s="177" t="s">
        <v>217</v>
      </c>
      <c r="E86" s="145"/>
      <c r="F86" s="133"/>
      <c r="G86" s="161"/>
      <c r="H86" s="133" t="s">
        <v>149</v>
      </c>
      <c r="I86" s="133"/>
      <c r="J86" s="133" t="s">
        <v>149</v>
      </c>
      <c r="K86" s="133"/>
      <c r="L86" s="51"/>
      <c r="M86" s="49">
        <v>16</v>
      </c>
      <c r="N86" s="49"/>
      <c r="O86" s="49"/>
      <c r="P86" s="49"/>
      <c r="Q86" s="50"/>
      <c r="R86" s="50"/>
      <c r="S86" s="52"/>
      <c r="T86" s="1"/>
    </row>
    <row r="87" spans="1:20" ht="45" x14ac:dyDescent="0.25">
      <c r="A87" s="15" t="s">
        <v>146</v>
      </c>
      <c r="B87" s="17" t="s">
        <v>83</v>
      </c>
      <c r="C87" s="187"/>
      <c r="D87" s="177" t="s">
        <v>225</v>
      </c>
      <c r="E87" s="145"/>
      <c r="F87" s="133">
        <v>132</v>
      </c>
      <c r="G87" s="161">
        <v>78</v>
      </c>
      <c r="H87" s="133">
        <v>54</v>
      </c>
      <c r="I87" s="133"/>
      <c r="J87" s="133">
        <v>54</v>
      </c>
      <c r="K87" s="134"/>
      <c r="L87" s="51"/>
      <c r="M87" s="49">
        <v>54</v>
      </c>
      <c r="N87" s="49"/>
      <c r="O87" s="49"/>
      <c r="P87" s="49"/>
      <c r="Q87" s="50"/>
      <c r="R87" s="50"/>
      <c r="S87" s="52"/>
      <c r="T87" s="1"/>
    </row>
    <row r="88" spans="1:20" ht="45" x14ac:dyDescent="0.25">
      <c r="A88" s="30" t="s">
        <v>147</v>
      </c>
      <c r="B88" s="17" t="s">
        <v>83</v>
      </c>
      <c r="C88" s="187"/>
      <c r="D88" s="177" t="s">
        <v>199</v>
      </c>
      <c r="E88" s="145"/>
      <c r="F88" s="133"/>
      <c r="G88" s="161"/>
      <c r="H88" s="133" t="s">
        <v>151</v>
      </c>
      <c r="I88" s="133"/>
      <c r="J88" s="133" t="s">
        <v>151</v>
      </c>
      <c r="K88" s="133"/>
      <c r="L88" s="51"/>
      <c r="M88" s="49">
        <v>32</v>
      </c>
      <c r="N88" s="49"/>
      <c r="O88" s="49"/>
      <c r="P88" s="49"/>
      <c r="Q88" s="50"/>
      <c r="R88" s="50"/>
      <c r="S88" s="52"/>
      <c r="T88" s="1"/>
    </row>
    <row r="89" spans="1:20" ht="45.75" thickBot="1" x14ac:dyDescent="0.3">
      <c r="A89" s="31" t="s">
        <v>148</v>
      </c>
      <c r="B89" s="23" t="s">
        <v>83</v>
      </c>
      <c r="C89" s="187"/>
      <c r="D89" s="177" t="s">
        <v>217</v>
      </c>
      <c r="E89" s="147"/>
      <c r="F89" s="126"/>
      <c r="G89" s="162"/>
      <c r="H89" s="126" t="s">
        <v>151</v>
      </c>
      <c r="I89" s="126"/>
      <c r="J89" s="126" t="s">
        <v>151</v>
      </c>
      <c r="K89" s="126"/>
      <c r="L89" s="55"/>
      <c r="M89" s="53">
        <v>32</v>
      </c>
      <c r="N89" s="53"/>
      <c r="O89" s="53"/>
      <c r="P89" s="53"/>
      <c r="Q89" s="54"/>
      <c r="R89" s="54"/>
      <c r="S89" s="56"/>
      <c r="T89" s="1"/>
    </row>
    <row r="90" spans="1:20" ht="34.5" customHeight="1" thickTop="1" thickBot="1" x14ac:dyDescent="0.35">
      <c r="A90" s="32"/>
      <c r="B90" s="43" t="s">
        <v>84</v>
      </c>
      <c r="C90" s="43"/>
      <c r="D90" s="43"/>
      <c r="E90" s="36"/>
      <c r="F90" s="38">
        <f>F32+F29+F25+F20</f>
        <v>4698</v>
      </c>
      <c r="G90" s="159">
        <f>G32+G29+G25+G20</f>
        <v>2682</v>
      </c>
      <c r="H90" s="38">
        <f>H32+H29+H25+H20</f>
        <v>2016</v>
      </c>
      <c r="I90" s="38">
        <f>I32+I29+I25+I20</f>
        <v>648</v>
      </c>
      <c r="J90" s="38">
        <f>J32+J29+J25+J20</f>
        <v>1368</v>
      </c>
      <c r="K90" s="44"/>
      <c r="L90" s="140">
        <f t="shared" ref="L90:Q90" si="12">L32+L29+L20</f>
        <v>280</v>
      </c>
      <c r="M90" s="141">
        <f t="shared" si="12"/>
        <v>368</v>
      </c>
      <c r="N90" s="141">
        <f t="shared" si="12"/>
        <v>272</v>
      </c>
      <c r="O90" s="141">
        <f t="shared" si="12"/>
        <v>368</v>
      </c>
      <c r="P90" s="141">
        <f t="shared" si="12"/>
        <v>272</v>
      </c>
      <c r="Q90" s="139">
        <f t="shared" si="12"/>
        <v>368</v>
      </c>
      <c r="R90" s="139">
        <f>R32+R20</f>
        <v>264</v>
      </c>
      <c r="S90" s="39">
        <f>S32+S29+S20</f>
        <v>192</v>
      </c>
      <c r="T90" s="1"/>
    </row>
    <row r="91" spans="1:20" ht="43.5" customHeight="1" thickTop="1" x14ac:dyDescent="0.25">
      <c r="A91" s="74"/>
      <c r="B91" s="83" t="s">
        <v>85</v>
      </c>
      <c r="C91" s="227"/>
      <c r="D91" s="228"/>
      <c r="E91" s="228"/>
      <c r="F91" s="228"/>
      <c r="G91" s="229"/>
      <c r="H91" s="84" t="s">
        <v>152</v>
      </c>
      <c r="I91" s="75"/>
      <c r="J91" s="84" t="s">
        <v>152</v>
      </c>
      <c r="K91" s="75"/>
      <c r="L91" s="76"/>
      <c r="M91" s="75"/>
      <c r="N91" s="77"/>
      <c r="O91" s="77"/>
      <c r="P91" s="77"/>
      <c r="Q91" s="113"/>
      <c r="R91" s="113"/>
      <c r="S91" s="78"/>
      <c r="T91" s="101"/>
    </row>
    <row r="92" spans="1:20" ht="23.25" customHeight="1" x14ac:dyDescent="0.25">
      <c r="A92" s="85" t="s">
        <v>153</v>
      </c>
      <c r="B92" s="205" t="s">
        <v>86</v>
      </c>
      <c r="C92" s="205"/>
      <c r="D92" s="205"/>
      <c r="E92" s="205"/>
      <c r="F92" s="205"/>
      <c r="G92" s="86" t="s">
        <v>154</v>
      </c>
      <c r="H92" s="79"/>
      <c r="I92" s="79"/>
      <c r="J92" s="79"/>
      <c r="K92" s="79"/>
      <c r="L92" s="79"/>
      <c r="M92" s="79"/>
      <c r="N92" s="79"/>
      <c r="O92" s="79"/>
      <c r="P92" s="79"/>
      <c r="Q92" s="114"/>
      <c r="R92" s="114"/>
      <c r="S92" s="80"/>
      <c r="T92" s="102"/>
    </row>
    <row r="93" spans="1:20" ht="23.25" customHeight="1" thickBot="1" x14ac:dyDescent="0.3">
      <c r="A93" s="87" t="s">
        <v>155</v>
      </c>
      <c r="B93" s="206" t="s">
        <v>87</v>
      </c>
      <c r="C93" s="207"/>
      <c r="D93" s="207"/>
      <c r="E93" s="207"/>
      <c r="F93" s="208"/>
      <c r="G93" s="88" t="s">
        <v>156</v>
      </c>
      <c r="H93" s="81"/>
      <c r="I93" s="81"/>
      <c r="J93" s="81"/>
      <c r="K93" s="81"/>
      <c r="L93" s="81"/>
      <c r="M93" s="81"/>
      <c r="N93" s="81"/>
      <c r="O93" s="81"/>
      <c r="P93" s="81"/>
      <c r="Q93" s="115"/>
      <c r="R93" s="115"/>
      <c r="S93" s="104"/>
      <c r="T93" s="103"/>
    </row>
    <row r="94" spans="1:20" ht="20.25" customHeight="1" x14ac:dyDescent="0.25">
      <c r="A94" s="209" t="s">
        <v>157</v>
      </c>
      <c r="B94" s="210"/>
      <c r="C94" s="210"/>
      <c r="D94" s="210"/>
      <c r="E94" s="210"/>
      <c r="F94" s="210"/>
      <c r="G94" s="211"/>
      <c r="H94" s="240" t="s">
        <v>158</v>
      </c>
      <c r="I94" s="243" t="s">
        <v>159</v>
      </c>
      <c r="J94" s="244"/>
      <c r="K94" s="245"/>
      <c r="L94" s="105" t="s">
        <v>218</v>
      </c>
      <c r="M94" s="105" t="s">
        <v>219</v>
      </c>
      <c r="N94" s="105" t="s">
        <v>171</v>
      </c>
      <c r="O94" s="105" t="s">
        <v>220</v>
      </c>
      <c r="P94" s="105" t="s">
        <v>221</v>
      </c>
      <c r="Q94" s="116" t="s">
        <v>171</v>
      </c>
      <c r="R94" s="116" t="s">
        <v>219</v>
      </c>
      <c r="S94" s="106" t="s">
        <v>221</v>
      </c>
    </row>
    <row r="95" spans="1:20" ht="24" customHeight="1" x14ac:dyDescent="0.25">
      <c r="A95" s="91" t="s">
        <v>160</v>
      </c>
      <c r="B95" s="92"/>
      <c r="C95" s="92"/>
      <c r="D95" s="92"/>
      <c r="E95" s="92"/>
      <c r="F95" s="92"/>
      <c r="G95" s="92"/>
      <c r="H95" s="241"/>
      <c r="I95" s="246" t="s">
        <v>229</v>
      </c>
      <c r="J95" s="247"/>
      <c r="K95" s="248"/>
      <c r="L95" s="82" t="s">
        <v>161</v>
      </c>
      <c r="M95" s="82" t="s">
        <v>166</v>
      </c>
      <c r="N95" s="82" t="s">
        <v>161</v>
      </c>
      <c r="O95" s="82" t="s">
        <v>166</v>
      </c>
      <c r="P95" s="82" t="s">
        <v>166</v>
      </c>
      <c r="Q95" s="117" t="s">
        <v>167</v>
      </c>
      <c r="R95" s="117" t="s">
        <v>161</v>
      </c>
      <c r="S95" s="124" t="s">
        <v>167</v>
      </c>
    </row>
    <row r="96" spans="1:20" ht="18.75" customHeight="1" x14ac:dyDescent="0.25">
      <c r="A96" s="91" t="s">
        <v>162</v>
      </c>
      <c r="B96" s="92"/>
      <c r="C96" s="92"/>
      <c r="D96" s="92"/>
      <c r="E96" s="92"/>
      <c r="F96" s="92"/>
      <c r="G96" s="92"/>
      <c r="H96" s="241"/>
      <c r="I96" s="249" t="s">
        <v>227</v>
      </c>
      <c r="J96" s="250"/>
      <c r="K96" s="251"/>
      <c r="L96" s="232" t="s">
        <v>161</v>
      </c>
      <c r="M96" s="232" t="s">
        <v>169</v>
      </c>
      <c r="N96" s="232" t="s">
        <v>167</v>
      </c>
      <c r="O96" s="232" t="s">
        <v>167</v>
      </c>
      <c r="P96" s="234" t="s">
        <v>167</v>
      </c>
      <c r="Q96" s="232" t="s">
        <v>230</v>
      </c>
      <c r="R96" s="232" t="s">
        <v>166</v>
      </c>
      <c r="S96" s="235" t="s">
        <v>161</v>
      </c>
    </row>
    <row r="97" spans="1:19" ht="15.75" customHeight="1" x14ac:dyDescent="0.25">
      <c r="A97" s="93" t="s">
        <v>163</v>
      </c>
      <c r="B97" s="94"/>
      <c r="C97" s="94"/>
      <c r="D97" s="94"/>
      <c r="E97" s="94"/>
      <c r="F97" s="94"/>
      <c r="G97" s="94"/>
      <c r="H97" s="241"/>
      <c r="I97" s="252"/>
      <c r="J97" s="253"/>
      <c r="K97" s="254"/>
      <c r="L97" s="236"/>
      <c r="M97" s="236"/>
      <c r="N97" s="236"/>
      <c r="O97" s="236"/>
      <c r="P97" s="234"/>
      <c r="Q97" s="236"/>
      <c r="R97" s="236"/>
      <c r="S97" s="235"/>
    </row>
    <row r="98" spans="1:19" ht="20.25" customHeight="1" x14ac:dyDescent="0.25">
      <c r="A98" s="93" t="s">
        <v>164</v>
      </c>
      <c r="B98" s="94"/>
      <c r="C98" s="94"/>
      <c r="D98" s="94"/>
      <c r="E98" s="94"/>
      <c r="F98" s="94"/>
      <c r="G98" s="94"/>
      <c r="H98" s="241"/>
      <c r="I98" s="255" t="s">
        <v>228</v>
      </c>
      <c r="J98" s="256"/>
      <c r="K98" s="257"/>
      <c r="L98" s="82" t="s">
        <v>161</v>
      </c>
      <c r="M98" s="82" t="s">
        <v>161</v>
      </c>
      <c r="N98" s="82" t="s">
        <v>161</v>
      </c>
      <c r="O98" s="82" t="s">
        <v>161</v>
      </c>
      <c r="P98" s="82" t="s">
        <v>161</v>
      </c>
      <c r="Q98" s="117" t="s">
        <v>161</v>
      </c>
      <c r="R98" s="117" t="s">
        <v>161</v>
      </c>
      <c r="S98" s="124" t="s">
        <v>226</v>
      </c>
    </row>
    <row r="99" spans="1:19" ht="21" customHeight="1" x14ac:dyDescent="0.25">
      <c r="A99" s="95"/>
      <c r="B99" s="96"/>
      <c r="C99" s="96"/>
      <c r="D99" s="96"/>
      <c r="E99" s="96"/>
      <c r="F99" s="96"/>
      <c r="G99" s="96"/>
      <c r="H99" s="241"/>
      <c r="I99" s="246" t="s">
        <v>165</v>
      </c>
      <c r="J99" s="247"/>
      <c r="K99" s="248"/>
      <c r="L99" s="82" t="s">
        <v>161</v>
      </c>
      <c r="M99" s="82" t="s">
        <v>166</v>
      </c>
      <c r="N99" s="82" t="s">
        <v>167</v>
      </c>
      <c r="O99" s="82" t="s">
        <v>161</v>
      </c>
      <c r="P99" s="82" t="s">
        <v>161</v>
      </c>
      <c r="Q99" s="117" t="s">
        <v>166</v>
      </c>
      <c r="R99" s="117" t="s">
        <v>167</v>
      </c>
      <c r="S99" s="124" t="s">
        <v>166</v>
      </c>
    </row>
    <row r="100" spans="1:19" ht="21.75" customHeight="1" x14ac:dyDescent="0.25">
      <c r="A100" s="89"/>
      <c r="B100" s="90"/>
      <c r="C100" s="90"/>
      <c r="D100" s="90"/>
      <c r="E100" s="90"/>
      <c r="F100" s="90"/>
      <c r="G100" s="90"/>
      <c r="H100" s="241"/>
      <c r="I100" s="246" t="s">
        <v>168</v>
      </c>
      <c r="J100" s="247"/>
      <c r="K100" s="248"/>
      <c r="L100" s="82" t="s">
        <v>167</v>
      </c>
      <c r="M100" s="82" t="s">
        <v>230</v>
      </c>
      <c r="N100" s="82" t="s">
        <v>226</v>
      </c>
      <c r="O100" s="82" t="s">
        <v>169</v>
      </c>
      <c r="P100" s="82" t="s">
        <v>166</v>
      </c>
      <c r="Q100" s="117" t="s">
        <v>166</v>
      </c>
      <c r="R100" s="117" t="s">
        <v>167</v>
      </c>
      <c r="S100" s="124" t="s">
        <v>221</v>
      </c>
    </row>
    <row r="101" spans="1:19" ht="16.5" customHeight="1" x14ac:dyDescent="0.25">
      <c r="A101" s="97"/>
      <c r="B101" s="98"/>
      <c r="C101" s="98"/>
      <c r="D101" s="98"/>
      <c r="E101" s="98"/>
      <c r="F101" s="98"/>
      <c r="G101" s="98"/>
      <c r="H101" s="241"/>
      <c r="I101" s="258" t="s">
        <v>170</v>
      </c>
      <c r="J101" s="259"/>
      <c r="K101" s="260"/>
      <c r="L101" s="232" t="s">
        <v>166</v>
      </c>
      <c r="M101" s="232" t="s">
        <v>161</v>
      </c>
      <c r="N101" s="232" t="s">
        <v>167</v>
      </c>
      <c r="O101" s="232" t="s">
        <v>167</v>
      </c>
      <c r="P101" s="234" t="s">
        <v>161</v>
      </c>
      <c r="Q101" s="232" t="s">
        <v>161</v>
      </c>
      <c r="R101" s="232" t="s">
        <v>169</v>
      </c>
      <c r="S101" s="235" t="s">
        <v>161</v>
      </c>
    </row>
    <row r="102" spans="1:19" ht="23.25" customHeight="1" thickBot="1" x14ac:dyDescent="0.3">
      <c r="A102" s="99"/>
      <c r="B102" s="100"/>
      <c r="C102" s="100"/>
      <c r="D102" s="100"/>
      <c r="E102" s="100"/>
      <c r="F102" s="100"/>
      <c r="G102" s="100"/>
      <c r="H102" s="242"/>
      <c r="I102" s="261"/>
      <c r="J102" s="262"/>
      <c r="K102" s="263"/>
      <c r="L102" s="233"/>
      <c r="M102" s="233"/>
      <c r="N102" s="233"/>
      <c r="O102" s="233"/>
      <c r="P102" s="238"/>
      <c r="Q102" s="233"/>
      <c r="R102" s="233"/>
      <c r="S102" s="239"/>
    </row>
    <row r="103" spans="1:19" ht="15.75" thickTop="1" x14ac:dyDescent="0.25"/>
    <row r="105" spans="1:19" x14ac:dyDescent="0.25">
      <c r="A105" s="71" t="s">
        <v>172</v>
      </c>
      <c r="B105" s="71"/>
      <c r="C105" s="71"/>
      <c r="D105" s="71"/>
    </row>
    <row r="106" spans="1:19" ht="17.25" customHeight="1" x14ac:dyDescent="0.25">
      <c r="A106" s="237" t="s">
        <v>173</v>
      </c>
      <c r="B106" s="237"/>
      <c r="C106" s="109"/>
      <c r="D106" s="109"/>
    </row>
  </sheetData>
  <mergeCells count="53">
    <mergeCell ref="A106:B106"/>
    <mergeCell ref="P101:P102"/>
    <mergeCell ref="S101:S102"/>
    <mergeCell ref="H94:H102"/>
    <mergeCell ref="I94:K94"/>
    <mergeCell ref="I95:K95"/>
    <mergeCell ref="I96:K97"/>
    <mergeCell ref="I98:K98"/>
    <mergeCell ref="I99:K99"/>
    <mergeCell ref="I100:K100"/>
    <mergeCell ref="I101:K102"/>
    <mergeCell ref="L96:L97"/>
    <mergeCell ref="M96:M97"/>
    <mergeCell ref="N96:N97"/>
    <mergeCell ref="O96:O97"/>
    <mergeCell ref="O101:O102"/>
    <mergeCell ref="N101:N102"/>
    <mergeCell ref="M101:M102"/>
    <mergeCell ref="L101:L102"/>
    <mergeCell ref="P96:P97"/>
    <mergeCell ref="S96:S97"/>
    <mergeCell ref="Q101:Q102"/>
    <mergeCell ref="R101:R102"/>
    <mergeCell ref="Q96:Q97"/>
    <mergeCell ref="R96:R97"/>
    <mergeCell ref="B92:F92"/>
    <mergeCell ref="B93:F93"/>
    <mergeCell ref="A94:G94"/>
    <mergeCell ref="L11:S11"/>
    <mergeCell ref="L12:S12"/>
    <mergeCell ref="L13:S13"/>
    <mergeCell ref="L15:S15"/>
    <mergeCell ref="L16:M16"/>
    <mergeCell ref="N16:O16"/>
    <mergeCell ref="C15:E17"/>
    <mergeCell ref="C91:G91"/>
    <mergeCell ref="P16:Q16"/>
    <mergeCell ref="R16:S16"/>
    <mergeCell ref="L1:S1"/>
    <mergeCell ref="A15:A18"/>
    <mergeCell ref="A4:T4"/>
    <mergeCell ref="A5:T5"/>
    <mergeCell ref="A6:T6"/>
    <mergeCell ref="A7:T7"/>
    <mergeCell ref="A8:T8"/>
    <mergeCell ref="F16:F18"/>
    <mergeCell ref="G16:G18"/>
    <mergeCell ref="H17:H18"/>
    <mergeCell ref="I17:K17"/>
    <mergeCell ref="H16:K16"/>
    <mergeCell ref="A9:T9"/>
    <mergeCell ref="B15:B18"/>
    <mergeCell ref="F15:K15"/>
  </mergeCell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2021-01-02T19:26:39Z</dcterms:modified>
</cp:coreProperties>
</file>